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2"/>
  </bookViews>
  <sheets>
    <sheet name="Мой бланк" sheetId="1" r:id="rId1"/>
    <sheet name="прил 7" sheetId="2" r:id="rId2"/>
    <sheet name="прил 8" sheetId="3" r:id="rId3"/>
  </sheets>
  <definedNames>
    <definedName name="_xlnm.Print_Area" localSheetId="1">'прил 7'!$A$1:$G$268</definedName>
    <definedName name="_xlnm.Print_Area" localSheetId="2">'прил 8'!$A$1:$I$196</definedName>
  </definedNames>
  <calcPr fullCalcOnLoad="1"/>
</workbook>
</file>

<file path=xl/sharedStrings.xml><?xml version="1.0" encoding="utf-8"?>
<sst xmlns="http://schemas.openxmlformats.org/spreadsheetml/2006/main" count="2781" uniqueCount="360">
  <si>
    <t>Ведомственная структура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Россошанского муниципального района на 2008 год.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</si>
  <si>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</si>
  <si>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002 04 00</t>
  </si>
  <si>
    <t>002 00 00</t>
  </si>
  <si>
    <t xml:space="preserve">01 </t>
  </si>
  <si>
    <t xml:space="preserve">03 </t>
  </si>
  <si>
    <t xml:space="preserve">002 04 00 </t>
  </si>
  <si>
    <t>500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</si>
  <si>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</si>
  <si>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</si>
  <si>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райсовет</t>
  </si>
  <si>
    <t>Председатель представительного органа муниципального образования</t>
  </si>
  <si>
    <t xml:space="preserve">002 11 00 </t>
  </si>
  <si>
    <t>002 11 00</t>
  </si>
  <si>
    <t>гл.райсовета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</si>
  <si>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</si>
  <si>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002 00 02</t>
  </si>
  <si>
    <t>Проведение выборов в представительные органы муниципального образования</t>
  </si>
  <si>
    <t>14</t>
  </si>
  <si>
    <t>092 03 00</t>
  </si>
  <si>
    <t>092 00 00</t>
  </si>
  <si>
    <t>Реализация государственных функций, связанных с общегосударственным управлением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</si>
  <si>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</si>
  <si>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</si>
  <si>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014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</si>
  <si>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</si>
  <si>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</si>
  <si>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</si>
  <si>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Реализация государственных функций в области социальной политике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</si>
  <si>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</si>
  <si>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</si>
  <si>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</si>
  <si>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 xml:space="preserve">Военный персонал </t>
  </si>
  <si>
    <t>202 67 00</t>
  </si>
  <si>
    <t>Функционирование органов в сфере национальной безопасности и правоохранительной деятельности</t>
  </si>
  <si>
    <t>202 76 00</t>
  </si>
  <si>
    <t>Отдел внутренних дел  по Россошанскому муниципальному району Воронежской области</t>
  </si>
  <si>
    <t>Медицинский вытрезвитель при ОВД по Россошанскому муниципальному району</t>
  </si>
  <si>
    <t>Национальная  экономика</t>
  </si>
  <si>
    <t>001</t>
  </si>
  <si>
    <t>260 00 00</t>
  </si>
  <si>
    <t>Государственная поддержка сельского хозяйства</t>
  </si>
  <si>
    <t>Выполнение функций бюджетными учреждениями</t>
  </si>
  <si>
    <t>12</t>
  </si>
  <si>
    <t>340 03 00</t>
  </si>
  <si>
    <t>340 00 00</t>
  </si>
  <si>
    <t>Реализация государственных функций в области национальной экономики</t>
  </si>
  <si>
    <t>Выполнение функций государственными органами</t>
  </si>
  <si>
    <t>410 01 00</t>
  </si>
  <si>
    <t>Охрана объектов растительного и животного мираи среды их обитания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</si>
  <si>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</si>
  <si>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</si>
  <si>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Социальные выплаты</t>
  </si>
  <si>
    <t>453 00 00</t>
  </si>
  <si>
    <t>453 01 00</t>
  </si>
  <si>
    <t>006</t>
  </si>
  <si>
    <t>Телерадиокомпании и телеорганизации</t>
  </si>
  <si>
    <t>Субсидии телерадиокомпаниям и телерадиоорганизациям</t>
  </si>
  <si>
    <t>Субсидии юридическим лицам</t>
  </si>
  <si>
    <t>Культура, кинематография и средства массовой информации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</si>
  <si>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</si>
  <si>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</si>
  <si>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</si>
  <si>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</si>
  <si>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</si>
  <si>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070 00 00</t>
  </si>
  <si>
    <t>070 05 00</t>
  </si>
  <si>
    <t>013</t>
  </si>
  <si>
    <t>Прочие расходы</t>
  </si>
  <si>
    <t>Резервные фонды местных администраций</t>
  </si>
  <si>
    <t>491 01 00</t>
  </si>
  <si>
    <t>491 00 00</t>
  </si>
  <si>
    <t>104 00 00</t>
  </si>
  <si>
    <t>104 02 00</t>
  </si>
  <si>
    <t>501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</si>
  <si>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</si>
  <si>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</si>
  <si>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</si>
  <si>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</si>
  <si>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Субсидии на обеспечение жильем</t>
  </si>
  <si>
    <t>505 85 00</t>
  </si>
  <si>
    <t>505 00 00</t>
  </si>
  <si>
    <t>Социальная помощь</t>
  </si>
  <si>
    <t>Оказание других видов социальной помощи</t>
  </si>
  <si>
    <t>303 02 00</t>
  </si>
  <si>
    <t>Отдельные мероприятия в области автомобильного транспорта</t>
  </si>
  <si>
    <t>303 00 00</t>
  </si>
  <si>
    <t>Автомобильный транспорт</t>
  </si>
  <si>
    <t xml:space="preserve">Транспорт            </t>
  </si>
  <si>
    <t>Нациоанльная экономика</t>
  </si>
  <si>
    <t>субсид.% ставок</t>
  </si>
  <si>
    <t>420 99 00</t>
  </si>
  <si>
    <t>420 00 00</t>
  </si>
  <si>
    <t>421 99 00</t>
  </si>
  <si>
    <t>421 00 00</t>
  </si>
  <si>
    <t>423 99 00</t>
  </si>
  <si>
    <t>423 00 00</t>
  </si>
  <si>
    <t>520 09 00</t>
  </si>
  <si>
    <t>520 00 00</t>
  </si>
  <si>
    <t>429 78 00</t>
  </si>
  <si>
    <t>429 00 00</t>
  </si>
  <si>
    <t>432 02 00</t>
  </si>
  <si>
    <t>432 00 00</t>
  </si>
  <si>
    <t>452 99 00</t>
  </si>
  <si>
    <t>452 00 00</t>
  </si>
  <si>
    <t>795 00 00</t>
  </si>
  <si>
    <t xml:space="preserve">Ежемесячное денежное вознаграждение за классное руководство </t>
  </si>
  <si>
    <t>Переподготовка и повышение квалификации кадров</t>
  </si>
  <si>
    <t>кдн</t>
  </si>
  <si>
    <t>все расходы</t>
  </si>
  <si>
    <t>имущ</t>
  </si>
  <si>
    <t>оценка</t>
  </si>
  <si>
    <t>комитет</t>
  </si>
  <si>
    <t>выборы</t>
  </si>
  <si>
    <t>резерв</t>
  </si>
  <si>
    <t>410 00 00</t>
  </si>
  <si>
    <t>Состояние окружающей среды и природопользования</t>
  </si>
  <si>
    <t>охрана</t>
  </si>
  <si>
    <t>спорт</t>
  </si>
  <si>
    <t>класс.рук</t>
  </si>
  <si>
    <t>внешк.мер</t>
  </si>
  <si>
    <t>школы</t>
  </si>
  <si>
    <t>д/сады</t>
  </si>
  <si>
    <t>ц/бух</t>
  </si>
  <si>
    <t>дши</t>
  </si>
  <si>
    <t>ДК</t>
  </si>
  <si>
    <t>библиотека</t>
  </si>
  <si>
    <t>Ц/Буух</t>
  </si>
  <si>
    <t>аппар</t>
  </si>
  <si>
    <t>провыш</t>
  </si>
  <si>
    <t>Субсидии некоммерческим организациям</t>
  </si>
  <si>
    <t xml:space="preserve">Оздоровление детей </t>
  </si>
  <si>
    <t xml:space="preserve">МУ "Молодежный центр" </t>
  </si>
  <si>
    <t>431 01 00</t>
  </si>
  <si>
    <t>431 00 00</t>
  </si>
  <si>
    <t>440 99 00</t>
  </si>
  <si>
    <t>440 00 00</t>
  </si>
  <si>
    <t>442 00 00</t>
  </si>
  <si>
    <t>442 99 00</t>
  </si>
  <si>
    <t>Стационарная медицинская помощь</t>
  </si>
  <si>
    <t>470 00 00</t>
  </si>
  <si>
    <t>470 99 00</t>
  </si>
  <si>
    <t>520 18 00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</si>
  <si>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</si>
  <si>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</si>
  <si>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</si>
  <si>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Реализация государственных функций в области социальной политики</t>
  </si>
  <si>
    <t>схема</t>
  </si>
  <si>
    <t>600 03 00</t>
  </si>
  <si>
    <t>захоронение</t>
  </si>
  <si>
    <t>апк</t>
  </si>
  <si>
    <t>512 00 00</t>
  </si>
  <si>
    <t>512 97 00</t>
  </si>
  <si>
    <t>012</t>
  </si>
  <si>
    <t>Здравоохранение, физическая культура и  спорт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</si>
  <si>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</si>
  <si>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</si>
  <si>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МУЗ "Россошанская  районная стоматологическая поликлиника"</t>
  </si>
  <si>
    <t>471 00 00</t>
  </si>
  <si>
    <t>471 99 00</t>
  </si>
  <si>
    <t>Мероприятия в области социальной политики</t>
  </si>
  <si>
    <t>514 00 00</t>
  </si>
  <si>
    <t>514 01 00</t>
  </si>
  <si>
    <t>505 05 02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</si>
  <si>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</si>
  <si>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</si>
  <si>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един.пособ.лишен.родит.попечен.</t>
  </si>
  <si>
    <t>опекуны</t>
  </si>
  <si>
    <t>жилье-сироты</t>
  </si>
  <si>
    <t>печать</t>
  </si>
  <si>
    <t>стс</t>
  </si>
  <si>
    <t>почет.гражд</t>
  </si>
  <si>
    <t>молод.семьи</t>
  </si>
  <si>
    <t>пенсии</t>
  </si>
  <si>
    <t xml:space="preserve">ВСЕГО РАСХОДОВ </t>
  </si>
  <si>
    <t>008</t>
  </si>
  <si>
    <t>516 00 00</t>
  </si>
  <si>
    <t>517 00 00</t>
  </si>
  <si>
    <t>517 02 00</t>
  </si>
  <si>
    <t>007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</si>
  <si>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</si>
  <si>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</si>
  <si>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</si>
  <si>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 xml:space="preserve">Дотации </t>
  </si>
  <si>
    <t>Поддержка мер по обеспечению сбалансированности бюджетов</t>
  </si>
  <si>
    <t xml:space="preserve">Прочие дотации </t>
  </si>
  <si>
    <t>льготы</t>
  </si>
  <si>
    <t>Наименование</t>
  </si>
  <si>
    <t>РЗ</t>
  </si>
  <si>
    <t>ПР</t>
  </si>
  <si>
    <t>ЦСР</t>
  </si>
  <si>
    <t>ВР</t>
  </si>
  <si>
    <t>Сумма на год     (тыс.руб.)</t>
  </si>
  <si>
    <t>Общегосударственные вопросы</t>
  </si>
  <si>
    <t>01</t>
  </si>
  <si>
    <t>04</t>
  </si>
  <si>
    <t>Центральный аппарат</t>
  </si>
  <si>
    <t>005</t>
  </si>
  <si>
    <t>06</t>
  </si>
  <si>
    <t>Обеспечение проведения выборов и референдумов</t>
  </si>
  <si>
    <t>07</t>
  </si>
  <si>
    <t>Резервные фонды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</si>
  <si>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</si>
  <si>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</si>
  <si>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</si>
  <si>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</si>
  <si>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Пособия и компенсации военнослужащим, приравненным к ним лицам, а также уволенным из их числа</t>
  </si>
  <si>
    <t>600 05 00</t>
  </si>
  <si>
    <t>600 00 00</t>
  </si>
  <si>
    <t>лагерь</t>
  </si>
  <si>
    <t>432 99 00</t>
  </si>
  <si>
    <t>Мероприятия по предупреждению и ликвидации последствий чрезвычайных ситуаций и стихийных бедствий</t>
  </si>
  <si>
    <t>09</t>
  </si>
  <si>
    <t>Сельское хозяйство и рыболовство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</si>
  <si>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</si>
  <si>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</si>
  <si>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</si>
  <si>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</si>
  <si>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</si>
  <si>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Целевые программы муниципальных образований</t>
  </si>
  <si>
    <t>Охрана окружающей среды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</si>
  <si>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</si>
  <si>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</si>
  <si>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</si>
  <si>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</si>
  <si>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</si>
  <si>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</si>
  <si>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</si>
  <si>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Переподготовка и повышение квалификации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</si>
  <si>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</si>
  <si>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</si>
  <si>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</si>
  <si>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</si>
  <si>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</si>
  <si>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</si>
  <si>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</si>
  <si>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</si>
  <si>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</si>
  <si>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Здравоохранение и спорт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</si>
  <si>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</si>
  <si>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</si>
  <si>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</si>
  <si>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Социальная политика</t>
  </si>
  <si>
    <t>Пенсионное обеспечение</t>
  </si>
  <si>
    <t>10</t>
  </si>
  <si>
    <t>Межбюджетные трансферты</t>
  </si>
  <si>
    <t>Главн. распорядитель, распорядитель средств</t>
  </si>
  <si>
    <t>Администрация Россошанского муниципального района</t>
  </si>
  <si>
    <t>516 01 00</t>
  </si>
  <si>
    <t xml:space="preserve">516 01 10 </t>
  </si>
  <si>
    <t xml:space="preserve">Выравнивание бюджетной обеспеченности поселений из регионального фонда финансовой поддержки </t>
  </si>
  <si>
    <t>456 00 00</t>
  </si>
  <si>
    <t xml:space="preserve">Периодическая печать </t>
  </si>
  <si>
    <t>450 00 00</t>
  </si>
  <si>
    <t>450 06 00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</si>
  <si>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</si>
  <si>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</si>
  <si>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комплект.б/ф</t>
  </si>
  <si>
    <t>летний отдых</t>
  </si>
  <si>
    <t>аппарат</t>
  </si>
  <si>
    <t>261 99 00</t>
  </si>
  <si>
    <t>260 02 00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</si>
  <si>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</si>
  <si>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Комитет по управлению муниципальным имуществом администрации Россошанского муниципального района</t>
  </si>
  <si>
    <t>Комитет по финансам администрации Россошанского муниципального района</t>
  </si>
  <si>
    <t>МУ "Центр поддержки АПК"</t>
  </si>
  <si>
    <t>951</t>
  </si>
  <si>
    <t>МУП "Отдел капитального строительства Россошанского района"</t>
  </si>
  <si>
    <t>Отдел образования администрации Россошанского муниципального района</t>
  </si>
  <si>
    <t>Отдел по делам молодежи администрации Россошанского муниципального района</t>
  </si>
  <si>
    <t>МУЗ "Россошанская ЦРБ"</t>
  </si>
  <si>
    <t>ОГУ  РКЦСОН "Надежда"</t>
  </si>
  <si>
    <t>Периодическая печать и издательства</t>
  </si>
  <si>
    <t xml:space="preserve">Другие общегосударственные вопросы </t>
  </si>
  <si>
    <t>Социальное обеспечение населения</t>
  </si>
  <si>
    <t>Мероприятия по землеустройству и землепользованию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</si>
  <si>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</si>
  <si>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</si>
  <si>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</si>
  <si>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Региональные целевые программы</t>
  </si>
  <si>
    <t>Учебные заведения и курсы по переподготовке кадров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</si>
  <si>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</si>
  <si>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</si>
  <si>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</si>
  <si>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</si>
  <si>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Физкультурно-оздоровительная работа и спортивные мероприятия</t>
  </si>
  <si>
    <t>Выполнение других обязательств государства</t>
  </si>
  <si>
    <t>Отдел  культуры администрации Россошанского муниципального района</t>
  </si>
  <si>
    <t>ООО "Прометей-2"</t>
  </si>
  <si>
    <t>аппарат адми</t>
  </si>
  <si>
    <t>002 08 00</t>
  </si>
  <si>
    <t>гл.аппар</t>
  </si>
  <si>
    <t>Глава местной администрации (исполнительно-распорядительного органа муниципального образования)</t>
  </si>
  <si>
    <t>сан.кур,стрюжиз</t>
  </si>
  <si>
    <t>522 00 00</t>
  </si>
  <si>
    <t>003</t>
  </si>
  <si>
    <t>Бюджетные инвестиции</t>
  </si>
  <si>
    <t>Россошанского муниципального района</t>
  </si>
  <si>
    <t>Воинские формирования (органы подразделения)</t>
  </si>
  <si>
    <t>202 00 00</t>
  </si>
  <si>
    <t>261 00 00</t>
  </si>
  <si>
    <t>Учреждения обеспечивающие предоставление услуг в области сельского хозяйства, охраны и использования объектов животного мира</t>
  </si>
  <si>
    <t>Выполнение функций  органами местного самоуправления</t>
  </si>
  <si>
    <t>2010 год</t>
  </si>
  <si>
    <t>302 00 00</t>
  </si>
  <si>
    <t>302 99 00</t>
  </si>
  <si>
    <t>Поисковые и аварийно-спасательные учреждения</t>
  </si>
  <si>
    <t>Жилищно-комунальное хозяйство</t>
  </si>
  <si>
    <t>2011 год</t>
  </si>
  <si>
    <t>Рз</t>
  </si>
  <si>
    <t>ГРБС</t>
  </si>
  <si>
    <t>Национальная экономика</t>
  </si>
  <si>
    <t>Администрация Россошанского муниципального района Воронежской области</t>
  </si>
  <si>
    <t>Медицинский вытрезвитель при отделе внутренних дел  по Россошанскому муниципальному району Воронежской области</t>
  </si>
  <si>
    <t>Муниципальное учреждение  "Центр поддержки агропромышленного комплекса"</t>
  </si>
  <si>
    <t>Отдел по финансам администрации Россошанского муниципального района Воронежской области</t>
  </si>
  <si>
    <t>Отдел образования администрации Россошанского  района Воронежской области</t>
  </si>
  <si>
    <t>Отдел по управлению муниципальным имуществом администрации Россошанского муниципального района Воронежской области</t>
  </si>
  <si>
    <t>Совет народных депутатов Россошанского муниципального района Воронежской области</t>
  </si>
  <si>
    <t>Муниципальное учреждение здравоохранения  "Россошанская  районная стоматологическая поликлиника"</t>
  </si>
  <si>
    <t xml:space="preserve">Муниципальное учреждение  "Молодежный центр" </t>
  </si>
  <si>
    <t>Приложение 8</t>
  </si>
  <si>
    <t>Муниципальное учреждение здравоохранения  Россошанская центральная районная больница</t>
  </si>
  <si>
    <t>Муниципальное учреждение спортивно-оздоровительный комплекс с искусственным льдом "Ледовый дворец "Россошь" Россошанского муниципального района Воронежской области</t>
  </si>
  <si>
    <t>Приложение  7</t>
  </si>
  <si>
    <t xml:space="preserve">Ведомственная структура расходов                                                                                                                                                                                                                              </t>
  </si>
  <si>
    <t>по разделам и подразделам,целевым статьям и видам расходов  классификации расходов бюджета</t>
  </si>
  <si>
    <t>Начальное профессиональное образование</t>
  </si>
  <si>
    <t>431 99 00</t>
  </si>
  <si>
    <t>Другие вопросы в области жилищно-коммунального хозяйства</t>
  </si>
  <si>
    <t>020 00 02</t>
  </si>
  <si>
    <t>Проведения выборов и референдумов</t>
  </si>
  <si>
    <t xml:space="preserve">Целевые программы муниципальных образований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</si>
  <si>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 комбинаты, логопедические пункты</t>
  </si>
  <si>
    <t>Другие вопросы в области здравоохранения</t>
  </si>
  <si>
    <t>068</t>
  </si>
  <si>
    <t>Реализация государственных функций в области национальной политики</t>
  </si>
  <si>
    <t>505 86 00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</si>
  <si>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</si>
  <si>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</si>
  <si>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Выплата единовременного пособия при всех формах устройства детей, лишенных родительского попечения, в семью </t>
  </si>
  <si>
    <t>Иные межбюджетные трансферты</t>
  </si>
  <si>
    <t>Средства, 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</si>
  <si>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</si>
  <si>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017</t>
  </si>
  <si>
    <t xml:space="preserve">Субсидии юридическим лицам </t>
  </si>
  <si>
    <t xml:space="preserve">"О районном бюджете на 2010 год и </t>
  </si>
  <si>
    <t>на  плановый период 2011 и 2012 годов"</t>
  </si>
  <si>
    <t>на и плановый период 2011 и 2012 годов"</t>
  </si>
  <si>
    <t xml:space="preserve">Выполнение других обязательств государства </t>
  </si>
  <si>
    <t xml:space="preserve">Распределение  бюджетных ассигнований  на 2010 год  </t>
  </si>
  <si>
    <t>Сумма  (тыс.рублей)</t>
  </si>
  <si>
    <t>к решению сессии Совета народных депутатов</t>
  </si>
  <si>
    <t>Сумма (тыс.рублей)</t>
  </si>
  <si>
    <t xml:space="preserve">районного бюджета на 2010 год  </t>
  </si>
  <si>
    <t>020 00 00</t>
  </si>
  <si>
    <t>Воинские формирования (органы, подразделения)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</si>
  <si>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</si>
  <si>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деятельнсти подведомственных учреждений</t>
  </si>
  <si>
    <t>Учреждения, обеспечивающие предоставление услуг в области сельского хозяйства, охраны и использования объектов животного мира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</si>
</sst>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2" fillId="0" borderId="1" xfId="18" applyNumberFormat="1" applyFont="1" applyFill="1" applyBorder="1" applyAlignment="1">
      <alignment horizontal="center" wrapText="1"/>
      <protection/>
    </xf>
    <xf numFmtId="49" fontId="3" fillId="0" borderId="1" xfId="0" applyNumberFormat="1" applyFont="1" applyFill="1" applyBorder="1" applyAlignment="1">
      <alignment horizontal="center"/>
    </xf>
    <xf numFmtId="49" fontId="1" fillId="0" borderId="1" xfId="18" applyNumberFormat="1" applyFont="1" applyFill="1" applyBorder="1" applyAlignment="1">
      <alignment horizontal="center" wrapText="1"/>
      <protection/>
    </xf>
    <xf numFmtId="49" fontId="4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/>
      <protection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1" xfId="18" applyFont="1" applyFill="1" applyBorder="1" applyAlignment="1">
      <alignment horizontal="center"/>
      <protection/>
    </xf>
    <xf numFmtId="49" fontId="2" fillId="0" borderId="1" xfId="18" applyNumberFormat="1" applyFont="1" applyFill="1" applyBorder="1" applyAlignment="1">
      <alignment horizontal="center"/>
      <protection/>
    </xf>
    <xf numFmtId="49" fontId="1" fillId="0" borderId="1" xfId="18" applyNumberFormat="1" applyFont="1" applyFill="1" applyBorder="1" applyAlignment="1">
      <alignment horizontal="center"/>
      <protection/>
    </xf>
    <xf numFmtId="2" fontId="1" fillId="0" borderId="1" xfId="18" applyNumberFormat="1" applyFont="1" applyFill="1" applyBorder="1" applyAlignment="1">
      <alignment horizontal="center" wrapText="1"/>
      <protection/>
    </xf>
    <xf numFmtId="2" fontId="1" fillId="0" borderId="1" xfId="18" applyNumberFormat="1" applyFont="1" applyFill="1" applyBorder="1" applyAlignment="1">
      <alignment horizontal="center"/>
      <protection/>
    </xf>
    <xf numFmtId="2" fontId="2" fillId="0" borderId="1" xfId="18" applyNumberFormat="1" applyFont="1" applyFill="1" applyBorder="1" applyAlignment="1">
      <alignment horizontal="center"/>
      <protection/>
    </xf>
    <xf numFmtId="0" fontId="2" fillId="0" borderId="1" xfId="18" applyFont="1" applyFill="1" applyBorder="1" applyAlignment="1">
      <alignment horizontal="left" wrapText="1"/>
      <protection/>
    </xf>
    <xf numFmtId="0" fontId="2" fillId="0" borderId="1" xfId="18" applyFont="1" applyFill="1" applyBorder="1" applyAlignment="1">
      <alignment horizontal="left" vertical="center" wrapText="1"/>
      <protection/>
    </xf>
    <xf numFmtId="2" fontId="2" fillId="0" borderId="1" xfId="18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wrapText="1"/>
    </xf>
    <xf numFmtId="2" fontId="2" fillId="0" borderId="1" xfId="18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2" borderId="1" xfId="18" applyNumberFormat="1" applyFont="1" applyFill="1" applyBorder="1" applyAlignment="1">
      <alignment horizontal="center" wrapText="1"/>
      <protection/>
    </xf>
    <xf numFmtId="2" fontId="1" fillId="2" borderId="1" xfId="18" applyNumberFormat="1" applyFont="1" applyFill="1" applyBorder="1" applyAlignment="1">
      <alignment horizontal="center" wrapText="1"/>
      <protection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18" applyFont="1" applyFill="1" applyBorder="1" applyAlignment="1">
      <alignment horizontal="left" vertical="center" wrapText="1"/>
      <protection/>
    </xf>
    <xf numFmtId="49" fontId="2" fillId="2" borderId="1" xfId="18" applyNumberFormat="1" applyFont="1" applyFill="1" applyBorder="1" applyAlignment="1">
      <alignment horizontal="center" wrapText="1"/>
      <protection/>
    </xf>
    <xf numFmtId="2" fontId="2" fillId="2" borderId="1" xfId="18" applyNumberFormat="1" applyFont="1" applyFill="1" applyBorder="1" applyAlignment="1">
      <alignment horizontal="center" wrapText="1"/>
      <protection/>
    </xf>
    <xf numFmtId="49" fontId="1" fillId="2" borderId="1" xfId="18" applyNumberFormat="1" applyFont="1" applyFill="1" applyBorder="1" applyAlignment="1">
      <alignment horizontal="center"/>
      <protection/>
    </xf>
    <xf numFmtId="2" fontId="1" fillId="2" borderId="1" xfId="18" applyNumberFormat="1" applyFont="1" applyFill="1" applyBorder="1" applyAlignment="1">
      <alignment horizontal="center"/>
      <protection/>
    </xf>
    <xf numFmtId="49" fontId="2" fillId="2" borderId="1" xfId="18" applyNumberFormat="1" applyFont="1" applyFill="1" applyBorder="1" applyAlignment="1">
      <alignment horizontal="center"/>
      <protection/>
    </xf>
    <xf numFmtId="2" fontId="2" fillId="2" borderId="1" xfId="18" applyNumberFormat="1" applyFont="1" applyFill="1" applyBorder="1" applyAlignment="1">
      <alignment horizontal="center"/>
      <protection/>
    </xf>
    <xf numFmtId="0" fontId="7" fillId="0" borderId="0" xfId="18" applyFont="1" applyFill="1" applyBorder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8" fillId="0" borderId="0" xfId="18" applyFont="1" applyFill="1" applyBorder="1" applyAlignment="1">
      <alignment horizontal="center" vertical="center"/>
      <protection/>
    </xf>
    <xf numFmtId="0" fontId="8" fillId="0" borderId="0" xfId="18" applyFont="1" applyFill="1" applyBorder="1" applyAlignment="1">
      <alignment horizontal="left" vertical="center"/>
      <protection/>
    </xf>
    <xf numFmtId="0" fontId="7" fillId="0" borderId="0" xfId="18" applyFont="1" applyFill="1" applyBorder="1" applyAlignment="1">
      <alignment horizontal="left" vertical="center"/>
      <protection/>
    </xf>
    <xf numFmtId="0" fontId="7" fillId="2" borderId="0" xfId="18" applyFont="1" applyFill="1" applyBorder="1" applyAlignment="1">
      <alignment horizontal="center" vertical="center"/>
      <protection/>
    </xf>
    <xf numFmtId="0" fontId="8" fillId="2" borderId="0" xfId="18" applyFont="1" applyFill="1" applyBorder="1" applyAlignment="1">
      <alignment horizontal="center" vertical="center"/>
      <protection/>
    </xf>
    <xf numFmtId="0" fontId="7" fillId="2" borderId="0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 applyBorder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0" fontId="7" fillId="2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/>
      <protection/>
    </xf>
    <xf numFmtId="49" fontId="7" fillId="0" borderId="0" xfId="18" applyNumberFormat="1" applyFont="1" applyFill="1" applyBorder="1" applyAlignment="1">
      <alignment horizontal="center"/>
      <protection/>
    </xf>
    <xf numFmtId="2" fontId="8" fillId="0" borderId="0" xfId="18" applyNumberFormat="1" applyFont="1" applyFill="1" applyBorder="1" applyAlignment="1">
      <alignment horizontal="center"/>
      <protection/>
    </xf>
    <xf numFmtId="2" fontId="7" fillId="0" borderId="0" xfId="18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8" fillId="0" borderId="0" xfId="18" applyFont="1" applyFill="1" applyBorder="1" applyAlignment="1">
      <alignment horizontal="left" vertical="center" wrapText="1"/>
      <protection/>
    </xf>
    <xf numFmtId="49" fontId="8" fillId="0" borderId="0" xfId="18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/>
    </xf>
    <xf numFmtId="2" fontId="8" fillId="0" borderId="0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horizontal="left" wrapText="1"/>
      <protection/>
    </xf>
    <xf numFmtId="0" fontId="8" fillId="0" borderId="0" xfId="18" applyFont="1" applyFill="1" applyBorder="1" applyAlignment="1">
      <alignment horizontal="center" wrapText="1"/>
      <protection/>
    </xf>
    <xf numFmtId="49" fontId="8" fillId="0" borderId="0" xfId="18" applyNumberFormat="1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left" wrapText="1"/>
      <protection/>
    </xf>
    <xf numFmtId="0" fontId="7" fillId="0" borderId="0" xfId="18" applyFont="1" applyFill="1" applyBorder="1" applyAlignment="1">
      <alignment horizontal="center" wrapText="1"/>
      <protection/>
    </xf>
    <xf numFmtId="49" fontId="7" fillId="0" borderId="0" xfId="18" applyNumberFormat="1" applyFont="1" applyFill="1" applyBorder="1" applyAlignment="1">
      <alignment horizontal="center" wrapText="1"/>
      <protection/>
    </xf>
    <xf numFmtId="2" fontId="7" fillId="0" borderId="0" xfId="18" applyNumberFormat="1" applyFont="1" applyFill="1" applyBorder="1" applyAlignment="1">
      <alignment horizontal="center" wrapText="1"/>
      <protection/>
    </xf>
    <xf numFmtId="2" fontId="10" fillId="0" borderId="0" xfId="18" applyNumberFormat="1" applyFont="1" applyFill="1" applyBorder="1" applyAlignment="1">
      <alignment horizontal="center"/>
      <protection/>
    </xf>
    <xf numFmtId="0" fontId="2" fillId="0" borderId="0" xfId="18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164" fontId="8" fillId="3" borderId="1" xfId="18" applyNumberFormat="1" applyFont="1" applyFill="1" applyBorder="1" applyAlignment="1">
      <alignment horizontal="center" vertical="center" wrapText="1"/>
      <protection/>
    </xf>
    <xf numFmtId="49" fontId="8" fillId="3" borderId="1" xfId="18" applyNumberFormat="1" applyFont="1" applyFill="1" applyBorder="1" applyAlignment="1">
      <alignment horizontal="center" vertical="center" wrapText="1"/>
      <protection/>
    </xf>
    <xf numFmtId="2" fontId="8" fillId="3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center" wrapText="1"/>
      <protection/>
    </xf>
    <xf numFmtId="2" fontId="8" fillId="0" borderId="1" xfId="18" applyNumberFormat="1" applyFont="1" applyFill="1" applyBorder="1" applyAlignment="1">
      <alignment horizontal="center" wrapText="1"/>
      <protection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7" fillId="0" borderId="1" xfId="18" applyNumberFormat="1" applyFont="1" applyFill="1" applyBorder="1" applyAlignment="1">
      <alignment horizontal="center" wrapText="1"/>
      <protection/>
    </xf>
    <xf numFmtId="2" fontId="7" fillId="0" borderId="1" xfId="18" applyNumberFormat="1" applyFont="1" applyFill="1" applyBorder="1" applyAlignment="1">
      <alignment horizontal="center" wrapText="1"/>
      <protection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8" fillId="0" borderId="1" xfId="18" applyFont="1" applyFill="1" applyBorder="1" applyAlignment="1">
      <alignment horizontal="left" wrapText="1"/>
      <protection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/>
    </xf>
    <xf numFmtId="2" fontId="8" fillId="3" borderId="1" xfId="18" applyNumberFormat="1" applyFont="1" applyFill="1" applyBorder="1" applyAlignment="1">
      <alignment horizont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49" fontId="11" fillId="2" borderId="1" xfId="0" applyNumberFormat="1" applyFont="1" applyFill="1" applyBorder="1" applyAlignment="1">
      <alignment horizontal="center"/>
    </xf>
    <xf numFmtId="2" fontId="8" fillId="2" borderId="1" xfId="18" applyNumberFormat="1" applyFont="1" applyFill="1" applyBorder="1" applyAlignment="1">
      <alignment horizontal="center" wrapText="1"/>
      <protection/>
    </xf>
    <xf numFmtId="49" fontId="9" fillId="2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8" fillId="2" borderId="1" xfId="18" applyFont="1" applyFill="1" applyBorder="1" applyAlignment="1">
      <alignment horizontal="left" vertical="center" wrapText="1"/>
      <protection/>
    </xf>
    <xf numFmtId="49" fontId="8" fillId="2" borderId="1" xfId="18" applyNumberFormat="1" applyFont="1" applyFill="1" applyBorder="1" applyAlignment="1">
      <alignment horizontal="center" wrapText="1"/>
      <protection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7" fillId="2" borderId="1" xfId="18" applyFont="1" applyFill="1" applyBorder="1" applyAlignment="1">
      <alignment horizontal="center" vertical="center" wrapText="1"/>
      <protection/>
    </xf>
    <xf numFmtId="49" fontId="7" fillId="2" borderId="1" xfId="18" applyNumberFormat="1" applyFont="1" applyFill="1" applyBorder="1" applyAlignment="1">
      <alignment horizontal="center" wrapText="1"/>
      <protection/>
    </xf>
    <xf numFmtId="2" fontId="7" fillId="2" borderId="1" xfId="18" applyNumberFormat="1" applyFont="1" applyFill="1" applyBorder="1" applyAlignment="1">
      <alignment horizontal="center" wrapText="1"/>
      <protection/>
    </xf>
    <xf numFmtId="0" fontId="11" fillId="2" borderId="1" xfId="0" applyFont="1" applyFill="1" applyBorder="1" applyAlignment="1">
      <alignment wrapText="1"/>
    </xf>
    <xf numFmtId="0" fontId="8" fillId="3" borderId="1" xfId="18" applyFont="1" applyFill="1" applyBorder="1" applyAlignment="1">
      <alignment horizontal="center" vertical="center"/>
      <protection/>
    </xf>
    <xf numFmtId="49" fontId="8" fillId="3" borderId="1" xfId="18" applyNumberFormat="1" applyFont="1" applyFill="1" applyBorder="1" applyAlignment="1">
      <alignment horizontal="center"/>
      <protection/>
    </xf>
    <xf numFmtId="2" fontId="8" fillId="3" borderId="1" xfId="18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8" fillId="2" borderId="1" xfId="18" applyFont="1" applyFill="1" applyBorder="1" applyAlignment="1">
      <alignment horizontal="center" vertical="center"/>
      <protection/>
    </xf>
    <xf numFmtId="49" fontId="8" fillId="2" borderId="1" xfId="18" applyNumberFormat="1" applyFont="1" applyFill="1" applyBorder="1" applyAlignment="1">
      <alignment horizontal="center"/>
      <protection/>
    </xf>
    <xf numFmtId="2" fontId="8" fillId="2" borderId="1" xfId="18" applyNumberFormat="1" applyFont="1" applyFill="1" applyBorder="1" applyAlignment="1">
      <alignment horizontal="center"/>
      <protection/>
    </xf>
    <xf numFmtId="0" fontId="7" fillId="2" borderId="1" xfId="18" applyFont="1" applyFill="1" applyBorder="1" applyAlignment="1">
      <alignment horizontal="center" vertical="center"/>
      <protection/>
    </xf>
    <xf numFmtId="49" fontId="7" fillId="2" borderId="1" xfId="18" applyNumberFormat="1" applyFont="1" applyFill="1" applyBorder="1" applyAlignment="1">
      <alignment horizontal="center"/>
      <protection/>
    </xf>
    <xf numFmtId="2" fontId="7" fillId="2" borderId="1" xfId="18" applyNumberFormat="1" applyFont="1" applyFill="1" applyBorder="1" applyAlignment="1">
      <alignment horizontal="center"/>
      <protection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18" applyNumberFormat="1" applyFont="1" applyFill="1" applyBorder="1" applyAlignment="1">
      <alignment horizont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18" applyFont="1" applyFill="1" applyBorder="1" applyAlignment="1">
      <alignment horizontal="center"/>
      <protection/>
    </xf>
    <xf numFmtId="49" fontId="7" fillId="0" borderId="1" xfId="18" applyNumberFormat="1" applyFont="1" applyFill="1" applyBorder="1" applyAlignment="1">
      <alignment horizontal="center"/>
      <protection/>
    </xf>
    <xf numFmtId="2" fontId="7" fillId="0" borderId="1" xfId="18" applyNumberFormat="1" applyFont="1" applyFill="1" applyBorder="1" applyAlignment="1">
      <alignment horizontal="center"/>
      <protection/>
    </xf>
    <xf numFmtId="49" fontId="11" fillId="0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8" fillId="0" borderId="1" xfId="18" applyNumberFormat="1" applyFont="1" applyFill="1" applyBorder="1" applyAlignment="1">
      <alignment horizontal="center"/>
      <protection/>
    </xf>
    <xf numFmtId="2" fontId="8" fillId="0" borderId="1" xfId="18" applyNumberFormat="1" applyFont="1" applyFill="1" applyBorder="1" applyAlignment="1">
      <alignment horizontal="center"/>
      <protection/>
    </xf>
    <xf numFmtId="0" fontId="11" fillId="0" borderId="2" xfId="0" applyFont="1" applyBorder="1" applyAlignment="1">
      <alignment wrapText="1"/>
    </xf>
    <xf numFmtId="0" fontId="8" fillId="0" borderId="2" xfId="18" applyFont="1" applyFill="1" applyBorder="1" applyAlignment="1">
      <alignment horizontal="center"/>
      <protection/>
    </xf>
    <xf numFmtId="49" fontId="7" fillId="0" borderId="2" xfId="18" applyNumberFormat="1" applyFont="1" applyFill="1" applyBorder="1" applyAlignment="1">
      <alignment horizontal="center"/>
      <protection/>
    </xf>
    <xf numFmtId="2" fontId="7" fillId="0" borderId="2" xfId="18" applyNumberFormat="1" applyFont="1" applyFill="1" applyBorder="1" applyAlignment="1">
      <alignment horizontal="center"/>
      <protection/>
    </xf>
    <xf numFmtId="0" fontId="8" fillId="0" borderId="3" xfId="18" applyFont="1" applyFill="1" applyBorder="1" applyAlignment="1">
      <alignment horizontal="left" vertical="center" wrapText="1"/>
      <protection/>
    </xf>
    <xf numFmtId="0" fontId="8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/>
      <protection/>
    </xf>
    <xf numFmtId="2" fontId="7" fillId="0" borderId="3" xfId="18" applyNumberFormat="1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wrapText="1"/>
      <protection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18" applyFont="1" applyFill="1" applyBorder="1" applyAlignment="1">
      <alignment horizontal="center"/>
      <protection/>
    </xf>
    <xf numFmtId="2" fontId="8" fillId="0" borderId="1" xfId="18" applyNumberFormat="1" applyFont="1" applyFill="1" applyBorder="1" applyAlignment="1" applyProtection="1">
      <alignment horizontal="center"/>
      <protection/>
    </xf>
    <xf numFmtId="0" fontId="2" fillId="4" borderId="1" xfId="18" applyFont="1" applyFill="1" applyBorder="1" applyAlignment="1">
      <alignment horizontal="left" vertical="center" wrapText="1"/>
      <protection/>
    </xf>
    <xf numFmtId="49" fontId="2" fillId="4" borderId="1" xfId="18" applyNumberFormat="1" applyFont="1" applyFill="1" applyBorder="1" applyAlignment="1">
      <alignment horizontal="center" wrapText="1"/>
      <protection/>
    </xf>
    <xf numFmtId="2" fontId="2" fillId="4" borderId="1" xfId="18" applyNumberFormat="1" applyFont="1" applyFill="1" applyBorder="1" applyAlignment="1">
      <alignment horizontal="center" wrapText="1"/>
      <protection/>
    </xf>
    <xf numFmtId="0" fontId="3" fillId="4" borderId="1" xfId="0" applyFont="1" applyFill="1" applyBorder="1" applyAlignment="1">
      <alignment/>
    </xf>
    <xf numFmtId="0" fontId="2" fillId="4" borderId="1" xfId="18" applyFont="1" applyFill="1" applyBorder="1" applyAlignment="1">
      <alignment horizontal="left" wrapText="1"/>
      <protection/>
    </xf>
    <xf numFmtId="2" fontId="2" fillId="4" borderId="1" xfId="18" applyNumberFormat="1" applyFont="1" applyFill="1" applyBorder="1" applyAlignment="1">
      <alignment horizontal="center"/>
      <protection/>
    </xf>
    <xf numFmtId="0" fontId="2" fillId="2" borderId="1" xfId="18" applyFont="1" applyFill="1" applyBorder="1" applyAlignment="1">
      <alignment horizontal="center"/>
      <protection/>
    </xf>
    <xf numFmtId="0" fontId="4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2" fontId="1" fillId="0" borderId="1" xfId="18" applyNumberFormat="1" applyFont="1" applyFill="1" applyBorder="1" applyAlignment="1">
      <alignment horizontal="center" vertical="center"/>
      <protection/>
    </xf>
    <xf numFmtId="2" fontId="2" fillId="0" borderId="1" xfId="18" applyNumberFormat="1" applyFont="1" applyFill="1" applyBorder="1" applyAlignment="1">
      <alignment horizontal="center" vertical="center"/>
      <protection/>
    </xf>
    <xf numFmtId="2" fontId="1" fillId="2" borderId="1" xfId="18" applyNumberFormat="1" applyFont="1" applyFill="1" applyBorder="1" applyAlignment="1">
      <alignment horizontal="center" vertical="center"/>
      <protection/>
    </xf>
    <xf numFmtId="49" fontId="1" fillId="0" borderId="0" xfId="18" applyNumberFormat="1" applyFont="1" applyFill="1" applyBorder="1" applyAlignment="1">
      <alignment horizontal="center"/>
      <protection/>
    </xf>
    <xf numFmtId="2" fontId="1" fillId="0" borderId="0" xfId="18" applyNumberFormat="1" applyFont="1" applyFill="1" applyBorder="1" applyAlignment="1">
      <alignment horizontal="center"/>
      <protection/>
    </xf>
    <xf numFmtId="49" fontId="2" fillId="0" borderId="0" xfId="18" applyNumberFormat="1" applyFont="1" applyFill="1" applyBorder="1" applyAlignment="1">
      <alignment horizontal="center" wrapText="1"/>
      <protection/>
    </xf>
    <xf numFmtId="2" fontId="0" fillId="0" borderId="0" xfId="18" applyNumberFormat="1" applyFont="1" applyFill="1" applyBorder="1" applyAlignment="1">
      <alignment horizontal="center"/>
      <protection/>
    </xf>
    <xf numFmtId="49" fontId="1" fillId="0" borderId="0" xfId="18" applyNumberFormat="1" applyFont="1" applyFill="1" applyBorder="1" applyAlignment="1">
      <alignment horizontal="center" wrapText="1"/>
      <protection/>
    </xf>
    <xf numFmtId="2" fontId="1" fillId="0" borderId="0" xfId="18" applyNumberFormat="1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right"/>
      <protection/>
    </xf>
    <xf numFmtId="0" fontId="1" fillId="0" borderId="0" xfId="18" applyFont="1" applyFill="1" applyBorder="1" applyAlignment="1">
      <alignment horizontal="center"/>
      <protection/>
    </xf>
    <xf numFmtId="2" fontId="2" fillId="0" borderId="0" xfId="18" applyNumberFormat="1" applyFont="1" applyFill="1" applyBorder="1" applyAlignment="1">
      <alignment horizontal="center"/>
      <protection/>
    </xf>
    <xf numFmtId="49" fontId="2" fillId="0" borderId="0" xfId="18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2" fontId="2" fillId="0" borderId="0" xfId="1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/>
    </xf>
    <xf numFmtId="2" fontId="1" fillId="0" borderId="0" xfId="18" applyNumberFormat="1" applyFont="1" applyFill="1" applyBorder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1" fillId="0" borderId="0" xfId="18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18" applyFont="1" applyFill="1" applyBorder="1" applyAlignment="1">
      <alignment horizontal="center" vertical="center"/>
      <protection/>
    </xf>
    <xf numFmtId="2" fontId="2" fillId="0" borderId="0" xfId="18" applyNumberFormat="1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left" vertical="center"/>
      <protection/>
    </xf>
    <xf numFmtId="0" fontId="1" fillId="2" borderId="0" xfId="18" applyFont="1" applyFill="1" applyBorder="1" applyAlignment="1">
      <alignment horizontal="center" vertical="center"/>
      <protection/>
    </xf>
    <xf numFmtId="0" fontId="2" fillId="0" borderId="0" xfId="18" applyFont="1" applyFill="1" applyBorder="1">
      <alignment/>
      <protection/>
    </xf>
    <xf numFmtId="0" fontId="2" fillId="2" borderId="0" xfId="18" applyFont="1" applyFill="1" applyBorder="1" applyAlignment="1">
      <alignment horizontal="center" vertical="center"/>
      <protection/>
    </xf>
    <xf numFmtId="0" fontId="1" fillId="2" borderId="0" xfId="18" applyFont="1" applyFill="1" applyBorder="1">
      <alignment/>
      <protection/>
    </xf>
    <xf numFmtId="0" fontId="2" fillId="0" borderId="0" xfId="18" applyFont="1" applyFill="1" applyBorder="1" applyAlignment="1">
      <alignment vertical="center"/>
      <protection/>
    </xf>
    <xf numFmtId="0" fontId="1" fillId="0" borderId="0" xfId="18" applyFont="1" applyFill="1" applyBorder="1" applyAlignment="1">
      <alignment vertical="center"/>
      <protection/>
    </xf>
    <xf numFmtId="0" fontId="2" fillId="2" borderId="0" xfId="18" applyFont="1" applyFill="1" applyBorder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left" wrapText="1"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18" applyFont="1" applyFill="1" applyBorder="1" applyAlignment="1">
      <alignment horizontal="center"/>
      <protection/>
    </xf>
    <xf numFmtId="2" fontId="1" fillId="2" borderId="0" xfId="18" applyNumberFormat="1" applyFont="1" applyFill="1" applyBorder="1" applyAlignment="1">
      <alignment horizontal="center"/>
      <protection/>
    </xf>
    <xf numFmtId="2" fontId="1" fillId="0" borderId="0" xfId="18" applyNumberFormat="1" applyFont="1" applyFill="1" applyBorder="1" applyAlignment="1">
      <alignment horizontal="right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2" fillId="3" borderId="1" xfId="18" applyFont="1" applyFill="1" applyBorder="1" applyAlignment="1">
      <alignment horizontal="center" vertical="center" wrapText="1"/>
      <protection/>
    </xf>
    <xf numFmtId="0" fontId="2" fillId="3" borderId="1" xfId="18" applyFont="1" applyFill="1" applyBorder="1" applyAlignment="1">
      <alignment horizontal="center"/>
      <protection/>
    </xf>
    <xf numFmtId="49" fontId="2" fillId="3" borderId="1" xfId="18" applyNumberFormat="1" applyFont="1" applyFill="1" applyBorder="1" applyAlignment="1">
      <alignment horizontal="center"/>
      <protection/>
    </xf>
    <xf numFmtId="2" fontId="2" fillId="3" borderId="1" xfId="18" applyNumberFormat="1" applyFont="1" applyFill="1" applyBorder="1" applyAlignment="1" applyProtection="1">
      <alignment horizontal="center"/>
      <protection/>
    </xf>
    <xf numFmtId="2" fontId="2" fillId="3" borderId="1" xfId="18" applyNumberFormat="1" applyFont="1" applyFill="1" applyBorder="1" applyAlignment="1">
      <alignment horizontal="center" wrapText="1"/>
      <protection/>
    </xf>
    <xf numFmtId="0" fontId="2" fillId="3" borderId="1" xfId="18" applyFont="1" applyFill="1" applyBorder="1" applyAlignment="1">
      <alignment horizontal="left" vertical="center" wrapText="1"/>
      <protection/>
    </xf>
    <xf numFmtId="0" fontId="2" fillId="3" borderId="1" xfId="18" applyFont="1" applyFill="1" applyBorder="1" applyAlignment="1">
      <alignment horizontal="center" wrapText="1"/>
      <protection/>
    </xf>
    <xf numFmtId="164" fontId="2" fillId="3" borderId="1" xfId="18" applyNumberFormat="1" applyFont="1" applyFill="1" applyBorder="1" applyAlignment="1">
      <alignment horizontal="center" wrapText="1"/>
      <protection/>
    </xf>
    <xf numFmtId="49" fontId="2" fillId="3" borderId="1" xfId="18" applyNumberFormat="1" applyFont="1" applyFill="1" applyBorder="1" applyAlignment="1">
      <alignment horizontal="center" wrapText="1"/>
      <protection/>
    </xf>
    <xf numFmtId="2" fontId="2" fillId="5" borderId="0" xfId="18" applyNumberFormat="1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wrapText="1"/>
      <protection/>
    </xf>
    <xf numFmtId="0" fontId="1" fillId="0" borderId="1" xfId="18" applyFont="1" applyFill="1" applyBorder="1" applyAlignment="1">
      <alignment horizontal="center" wrapText="1"/>
      <protection/>
    </xf>
    <xf numFmtId="0" fontId="1" fillId="0" borderId="1" xfId="18" applyFont="1" applyFill="1" applyBorder="1" applyAlignment="1">
      <alignment horizontal="left" wrapText="1"/>
      <protection/>
    </xf>
    <xf numFmtId="0" fontId="3" fillId="3" borderId="1" xfId="0" applyFont="1" applyFill="1" applyBorder="1" applyAlignment="1">
      <alignment wrapText="1"/>
    </xf>
    <xf numFmtId="0" fontId="2" fillId="5" borderId="0" xfId="18" applyFont="1" applyFill="1" applyBorder="1" applyAlignment="1">
      <alignment horizontal="left" vertical="center"/>
      <protection/>
    </xf>
    <xf numFmtId="0" fontId="2" fillId="2" borderId="0" xfId="18" applyFont="1" applyFill="1" applyBorder="1" applyAlignment="1">
      <alignment horizontal="left" vertical="center"/>
      <protection/>
    </xf>
    <xf numFmtId="0" fontId="2" fillId="2" borderId="1" xfId="18" applyFont="1" applyFill="1" applyBorder="1" applyAlignment="1">
      <alignment horizontal="center" wrapText="1"/>
      <protection/>
    </xf>
    <xf numFmtId="0" fontId="1" fillId="2" borderId="1" xfId="18" applyFont="1" applyFill="1" applyBorder="1" applyAlignment="1">
      <alignment horizontal="center"/>
      <protection/>
    </xf>
    <xf numFmtId="2" fontId="2" fillId="2" borderId="1" xfId="18" applyNumberFormat="1" applyFont="1" applyFill="1" applyBorder="1" applyAlignment="1">
      <alignment horizontal="center" vertical="center"/>
      <protection/>
    </xf>
    <xf numFmtId="0" fontId="2" fillId="2" borderId="0" xfId="18" applyFont="1" applyFill="1" applyBorder="1" applyAlignment="1">
      <alignment horizontal="center"/>
      <protection/>
    </xf>
    <xf numFmtId="2" fontId="2" fillId="3" borderId="1" xfId="18" applyNumberFormat="1" applyFont="1" applyFill="1" applyBorder="1" applyAlignment="1">
      <alignment horizontal="center" vertical="center"/>
      <protection/>
    </xf>
    <xf numFmtId="0" fontId="2" fillId="5" borderId="0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wrapText="1"/>
      <protection/>
    </xf>
    <xf numFmtId="2" fontId="2" fillId="3" borderId="1" xfId="18" applyNumberFormat="1" applyFont="1" applyFill="1" applyBorder="1" applyAlignment="1">
      <alignment horizontal="center"/>
      <protection/>
    </xf>
    <xf numFmtId="0" fontId="2" fillId="5" borderId="0" xfId="18" applyFont="1" applyFill="1" applyBorder="1">
      <alignment/>
      <protection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2" fillId="5" borderId="0" xfId="18" applyFont="1" applyFill="1" applyBorder="1" applyAlignment="1">
      <alignment horizontal="center"/>
      <protection/>
    </xf>
    <xf numFmtId="49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/>
    </xf>
    <xf numFmtId="0" fontId="2" fillId="2" borderId="1" xfId="18" applyFont="1" applyFill="1" applyBorder="1" applyAlignment="1">
      <alignment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" fillId="0" borderId="0" xfId="18" applyNumberFormat="1" applyFont="1" applyFill="1" applyBorder="1">
      <alignment/>
      <protection/>
    </xf>
    <xf numFmtId="0" fontId="14" fillId="0" borderId="0" xfId="18" applyFont="1" applyFill="1" applyBorder="1" applyAlignment="1">
      <alignment horizontal="center"/>
      <protection/>
    </xf>
    <xf numFmtId="2" fontId="14" fillId="0" borderId="0" xfId="1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2" fontId="2" fillId="2" borderId="1" xfId="1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/>
      <protection/>
    </xf>
    <xf numFmtId="2" fontId="12" fillId="0" borderId="0" xfId="18" applyNumberFormat="1" applyFont="1" applyFill="1" applyBorder="1" applyAlignment="1">
      <alignment horizontal="right"/>
      <protection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огноз 2006-10 район,город и село после 19,12,0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workbookViewId="0" topLeftCell="A7">
      <selection activeCell="A37" sqref="A37"/>
    </sheetView>
  </sheetViews>
  <sheetFormatPr defaultColWidth="9.00390625" defaultRowHeight="12.75"/>
  <cols>
    <col min="1" max="1" width="51.00390625" style="34" customWidth="1"/>
    <col min="2" max="2" width="7.125" style="35" customWidth="1"/>
    <col min="3" max="3" width="4.375" style="48" bestFit="1" customWidth="1"/>
    <col min="4" max="4" width="4.125" style="48" customWidth="1"/>
    <col min="5" max="5" width="8.875" style="48" customWidth="1"/>
    <col min="6" max="6" width="5.00390625" style="48" customWidth="1"/>
    <col min="7" max="7" width="11.625" style="50" customWidth="1"/>
    <col min="8" max="8" width="0.2421875" style="34" customWidth="1"/>
    <col min="9" max="9" width="8.00390625" style="34" customWidth="1"/>
    <col min="11" max="11" width="9.875" style="34" customWidth="1"/>
    <col min="12" max="16384" width="8.00390625" style="34" customWidth="1"/>
  </cols>
  <sheetData>
    <row r="1" spans="1:7" s="36" customFormat="1" ht="53.25" customHeight="1">
      <c r="A1" s="235" t="s">
        <v>0</v>
      </c>
      <c r="B1" s="235"/>
      <c r="C1" s="235"/>
      <c r="D1" s="235"/>
      <c r="E1" s="235"/>
      <c r="F1" s="235"/>
      <c r="G1" s="235"/>
    </row>
    <row r="2" spans="1:7" s="36" customFormat="1" ht="81.75" customHeight="1">
      <c r="A2" s="66" t="s">
        <v>187</v>
      </c>
      <c r="B2" s="67" t="s">
        <v>246</v>
      </c>
      <c r="C2" s="68" t="s">
        <v>188</v>
      </c>
      <c r="D2" s="68" t="s">
        <v>189</v>
      </c>
      <c r="E2" s="68" t="s">
        <v>190</v>
      </c>
      <c r="F2" s="68" t="s">
        <v>191</v>
      </c>
      <c r="G2" s="69" t="s">
        <v>192</v>
      </c>
    </row>
    <row r="3" spans="1:7" s="37" customFormat="1" ht="10.5">
      <c r="A3" s="70" t="s">
        <v>247</v>
      </c>
      <c r="B3" s="70">
        <v>914</v>
      </c>
      <c r="C3" s="71"/>
      <c r="D3" s="71"/>
      <c r="E3" s="71"/>
      <c r="F3" s="72"/>
      <c r="G3" s="73">
        <f>G4+G21+G26+G31+G36+G41+G49+G54</f>
        <v>0</v>
      </c>
    </row>
    <row r="4" spans="1:7" s="38" customFormat="1" ht="10.5">
      <c r="A4" s="74" t="s">
        <v>193</v>
      </c>
      <c r="B4" s="67"/>
      <c r="C4" s="75" t="s">
        <v>194</v>
      </c>
      <c r="D4" s="75"/>
      <c r="E4" s="75"/>
      <c r="F4" s="75"/>
      <c r="G4" s="76">
        <f>G5+G11+G17</f>
        <v>0</v>
      </c>
    </row>
    <row r="5" spans="1:7" s="38" customFormat="1" ht="31.5">
      <c r="A5" s="77" t="s">
        <v>1</v>
      </c>
      <c r="B5" s="67"/>
      <c r="C5" s="75" t="s">
        <v>194</v>
      </c>
      <c r="D5" s="75" t="s">
        <v>203</v>
      </c>
      <c r="E5" s="75"/>
      <c r="F5" s="75"/>
      <c r="G5" s="76">
        <f>G6</f>
        <v>0</v>
      </c>
    </row>
    <row r="6" spans="1:8" s="38" customFormat="1" ht="33.75">
      <c r="A6" s="78" t="s">
        <v>8</v>
      </c>
      <c r="B6" s="66"/>
      <c r="C6" s="79" t="s">
        <v>194</v>
      </c>
      <c r="D6" s="79" t="s">
        <v>203</v>
      </c>
      <c r="E6" s="79" t="s">
        <v>3</v>
      </c>
      <c r="F6" s="79"/>
      <c r="G6" s="80">
        <f>G7+G9</f>
        <v>0</v>
      </c>
      <c r="H6" s="39"/>
    </row>
    <row r="7" spans="1:8" s="38" customFormat="1" ht="11.25">
      <c r="A7" s="81" t="s">
        <v>196</v>
      </c>
      <c r="B7" s="66"/>
      <c r="C7" s="79" t="s">
        <v>4</v>
      </c>
      <c r="D7" s="79" t="s">
        <v>5</v>
      </c>
      <c r="E7" s="79" t="s">
        <v>6</v>
      </c>
      <c r="F7" s="79"/>
      <c r="G7" s="80">
        <f>G8</f>
        <v>0</v>
      </c>
      <c r="H7" s="39"/>
    </row>
    <row r="8" spans="1:9" s="38" customFormat="1" ht="11.25">
      <c r="A8" s="81" t="s">
        <v>9</v>
      </c>
      <c r="B8" s="66"/>
      <c r="C8" s="79" t="s">
        <v>194</v>
      </c>
      <c r="D8" s="79" t="s">
        <v>203</v>
      </c>
      <c r="E8" s="79" t="s">
        <v>2</v>
      </c>
      <c r="F8" s="79" t="s">
        <v>7</v>
      </c>
      <c r="G8" s="80"/>
      <c r="H8" s="39"/>
      <c r="I8" s="39" t="s">
        <v>10</v>
      </c>
    </row>
    <row r="9" spans="1:8" s="38" customFormat="1" ht="22.5">
      <c r="A9" s="78" t="s">
        <v>11</v>
      </c>
      <c r="B9" s="66"/>
      <c r="C9" s="79" t="s">
        <v>4</v>
      </c>
      <c r="D9" s="79" t="s">
        <v>203</v>
      </c>
      <c r="E9" s="79" t="s">
        <v>12</v>
      </c>
      <c r="F9" s="79"/>
      <c r="G9" s="80">
        <f>G10</f>
        <v>0</v>
      </c>
      <c r="H9" s="39"/>
    </row>
    <row r="10" spans="1:9" s="38" customFormat="1" ht="11.25">
      <c r="A10" s="81" t="s">
        <v>9</v>
      </c>
      <c r="B10" s="66"/>
      <c r="C10" s="79" t="s">
        <v>4</v>
      </c>
      <c r="D10" s="79" t="s">
        <v>203</v>
      </c>
      <c r="E10" s="79" t="s">
        <v>13</v>
      </c>
      <c r="F10" s="79" t="s">
        <v>7</v>
      </c>
      <c r="G10" s="80"/>
      <c r="H10" s="39"/>
      <c r="I10" s="39" t="s">
        <v>14</v>
      </c>
    </row>
    <row r="11" spans="1:9" s="38" customFormat="1" ht="40.5" customHeight="1">
      <c r="A11" s="77" t="s">
        <v>15</v>
      </c>
      <c r="B11" s="66"/>
      <c r="C11" s="79" t="s">
        <v>194</v>
      </c>
      <c r="D11" s="79" t="s">
        <v>195</v>
      </c>
      <c r="E11" s="79"/>
      <c r="F11" s="79"/>
      <c r="G11" s="80"/>
      <c r="H11" s="39"/>
      <c r="I11" s="39"/>
    </row>
    <row r="12" spans="1:9" s="38" customFormat="1" ht="33.75">
      <c r="A12" s="78" t="s">
        <v>8</v>
      </c>
      <c r="B12" s="66"/>
      <c r="C12" s="79" t="s">
        <v>194</v>
      </c>
      <c r="D12" s="79" t="s">
        <v>195</v>
      </c>
      <c r="E12" s="79" t="s">
        <v>3</v>
      </c>
      <c r="F12" s="79"/>
      <c r="G12" s="80"/>
      <c r="H12" s="39"/>
      <c r="I12" s="39"/>
    </row>
    <row r="13" spans="1:9" s="38" customFormat="1" ht="11.25">
      <c r="A13" s="81" t="s">
        <v>196</v>
      </c>
      <c r="B13" s="66"/>
      <c r="C13" s="79" t="s">
        <v>194</v>
      </c>
      <c r="D13" s="79" t="s">
        <v>195</v>
      </c>
      <c r="E13" s="79" t="s">
        <v>2</v>
      </c>
      <c r="F13" s="79"/>
      <c r="G13" s="80"/>
      <c r="H13" s="39"/>
      <c r="I13" s="39"/>
    </row>
    <row r="14" spans="1:9" s="38" customFormat="1" ht="11.25">
      <c r="A14" s="81" t="s">
        <v>9</v>
      </c>
      <c r="B14" s="66"/>
      <c r="C14" s="79" t="s">
        <v>194</v>
      </c>
      <c r="D14" s="79" t="s">
        <v>195</v>
      </c>
      <c r="E14" s="79" t="s">
        <v>2</v>
      </c>
      <c r="F14" s="79" t="s">
        <v>7</v>
      </c>
      <c r="G14" s="80"/>
      <c r="H14" s="39"/>
      <c r="I14" s="39" t="s">
        <v>289</v>
      </c>
    </row>
    <row r="15" spans="1:9" s="38" customFormat="1" ht="22.5">
      <c r="A15" s="78" t="s">
        <v>292</v>
      </c>
      <c r="B15" s="66"/>
      <c r="C15" s="79" t="s">
        <v>194</v>
      </c>
      <c r="D15" s="79" t="s">
        <v>195</v>
      </c>
      <c r="E15" s="79" t="s">
        <v>290</v>
      </c>
      <c r="F15" s="79"/>
      <c r="G15" s="80"/>
      <c r="H15" s="39"/>
      <c r="I15" s="39"/>
    </row>
    <row r="16" spans="1:9" s="38" customFormat="1" ht="11.25">
      <c r="A16" s="81" t="s">
        <v>9</v>
      </c>
      <c r="B16" s="66"/>
      <c r="C16" s="79" t="s">
        <v>194</v>
      </c>
      <c r="D16" s="79" t="s">
        <v>195</v>
      </c>
      <c r="E16" s="79" t="s">
        <v>290</v>
      </c>
      <c r="F16" s="79" t="s">
        <v>7</v>
      </c>
      <c r="G16" s="80"/>
      <c r="H16" s="39"/>
      <c r="I16" s="39" t="s">
        <v>291</v>
      </c>
    </row>
    <row r="17" spans="1:7" s="38" customFormat="1" ht="10.5">
      <c r="A17" s="83" t="s">
        <v>273</v>
      </c>
      <c r="B17" s="67"/>
      <c r="C17" s="75" t="s">
        <v>4</v>
      </c>
      <c r="D17" s="75" t="s">
        <v>18</v>
      </c>
      <c r="E17" s="75"/>
      <c r="F17" s="75"/>
      <c r="G17" s="76">
        <f>G18</f>
        <v>0</v>
      </c>
    </row>
    <row r="18" spans="1:7" s="39" customFormat="1" ht="33.75">
      <c r="A18" s="78" t="s">
        <v>8</v>
      </c>
      <c r="B18" s="66"/>
      <c r="C18" s="79" t="s">
        <v>194</v>
      </c>
      <c r="D18" s="79" t="s">
        <v>18</v>
      </c>
      <c r="E18" s="79" t="s">
        <v>3</v>
      </c>
      <c r="F18" s="79"/>
      <c r="G18" s="80">
        <f>G19</f>
        <v>0</v>
      </c>
    </row>
    <row r="19" spans="1:7" s="39" customFormat="1" ht="11.25">
      <c r="A19" s="81" t="s">
        <v>196</v>
      </c>
      <c r="B19" s="66"/>
      <c r="C19" s="79" t="s">
        <v>194</v>
      </c>
      <c r="D19" s="79" t="s">
        <v>18</v>
      </c>
      <c r="E19" s="79" t="s">
        <v>2</v>
      </c>
      <c r="F19" s="79"/>
      <c r="G19" s="80">
        <f>G20</f>
        <v>0</v>
      </c>
    </row>
    <row r="20" spans="1:9" s="39" customFormat="1" ht="11.25">
      <c r="A20" s="81" t="s">
        <v>9</v>
      </c>
      <c r="B20" s="66"/>
      <c r="C20" s="79" t="s">
        <v>194</v>
      </c>
      <c r="D20" s="79" t="s">
        <v>18</v>
      </c>
      <c r="E20" s="79" t="s">
        <v>2</v>
      </c>
      <c r="F20" s="79" t="s">
        <v>7</v>
      </c>
      <c r="G20" s="80"/>
      <c r="I20" s="39" t="s">
        <v>108</v>
      </c>
    </row>
    <row r="21" spans="1:7" s="38" customFormat="1" ht="21">
      <c r="A21" s="77" t="s">
        <v>202</v>
      </c>
      <c r="B21" s="67"/>
      <c r="C21" s="75" t="s">
        <v>203</v>
      </c>
      <c r="D21" s="75"/>
      <c r="E21" s="75"/>
      <c r="F21" s="75"/>
      <c r="G21" s="76">
        <f>G22</f>
        <v>0</v>
      </c>
    </row>
    <row r="22" spans="1:7" s="38" customFormat="1" ht="31.5">
      <c r="A22" s="77" t="s">
        <v>22</v>
      </c>
      <c r="B22" s="67"/>
      <c r="C22" s="75" t="s">
        <v>203</v>
      </c>
      <c r="D22" s="75" t="s">
        <v>212</v>
      </c>
      <c r="E22" s="75"/>
      <c r="F22" s="75"/>
      <c r="G22" s="76">
        <f>G23</f>
        <v>0</v>
      </c>
    </row>
    <row r="23" spans="1:8" s="38" customFormat="1" ht="22.5">
      <c r="A23" s="78" t="s">
        <v>211</v>
      </c>
      <c r="B23" s="66"/>
      <c r="C23" s="79" t="s">
        <v>203</v>
      </c>
      <c r="D23" s="79" t="s">
        <v>212</v>
      </c>
      <c r="E23" s="79" t="s">
        <v>25</v>
      </c>
      <c r="F23" s="79"/>
      <c r="G23" s="80">
        <f>G24</f>
        <v>0</v>
      </c>
      <c r="H23" s="39"/>
    </row>
    <row r="24" spans="1:8" s="38" customFormat="1" ht="22.5">
      <c r="A24" s="78" t="s">
        <v>26</v>
      </c>
      <c r="B24" s="66"/>
      <c r="C24" s="79" t="s">
        <v>203</v>
      </c>
      <c r="D24" s="79" t="s">
        <v>212</v>
      </c>
      <c r="E24" s="79" t="s">
        <v>23</v>
      </c>
      <c r="F24" s="79"/>
      <c r="G24" s="80">
        <f>G25</f>
        <v>0</v>
      </c>
      <c r="H24" s="39"/>
    </row>
    <row r="25" spans="1:8" s="38" customFormat="1" ht="22.5">
      <c r="A25" s="78" t="s">
        <v>27</v>
      </c>
      <c r="B25" s="66"/>
      <c r="C25" s="79" t="s">
        <v>203</v>
      </c>
      <c r="D25" s="79" t="s">
        <v>212</v>
      </c>
      <c r="E25" s="79" t="s">
        <v>23</v>
      </c>
      <c r="F25" s="79" t="s">
        <v>24</v>
      </c>
      <c r="G25" s="80"/>
      <c r="H25" s="39"/>
    </row>
    <row r="26" spans="1:7" s="38" customFormat="1" ht="10.5">
      <c r="A26" s="84" t="s">
        <v>38</v>
      </c>
      <c r="B26" s="67"/>
      <c r="C26" s="75" t="s">
        <v>195</v>
      </c>
      <c r="D26" s="75"/>
      <c r="E26" s="75"/>
      <c r="F26" s="75"/>
      <c r="G26" s="76">
        <f>G27</f>
        <v>0</v>
      </c>
    </row>
    <row r="27" spans="1:7" s="38" customFormat="1" ht="10.5">
      <c r="A27" s="84" t="s">
        <v>216</v>
      </c>
      <c r="B27" s="67"/>
      <c r="C27" s="75" t="s">
        <v>195</v>
      </c>
      <c r="D27" s="75" t="s">
        <v>43</v>
      </c>
      <c r="E27" s="75"/>
      <c r="F27" s="75"/>
      <c r="G27" s="76">
        <f>G28</f>
        <v>0</v>
      </c>
    </row>
    <row r="28" spans="1:8" s="38" customFormat="1" ht="22.5">
      <c r="A28" s="78" t="s">
        <v>46</v>
      </c>
      <c r="B28" s="66"/>
      <c r="C28" s="79" t="s">
        <v>195</v>
      </c>
      <c r="D28" s="79" t="s">
        <v>43</v>
      </c>
      <c r="E28" s="79" t="s">
        <v>45</v>
      </c>
      <c r="F28" s="79"/>
      <c r="G28" s="80">
        <f>G29</f>
        <v>0</v>
      </c>
      <c r="H28" s="39"/>
    </row>
    <row r="29" spans="1:8" s="38" customFormat="1" ht="11.25">
      <c r="A29" s="81" t="s">
        <v>275</v>
      </c>
      <c r="B29" s="66"/>
      <c r="C29" s="79" t="s">
        <v>195</v>
      </c>
      <c r="D29" s="79" t="s">
        <v>43</v>
      </c>
      <c r="E29" s="79" t="s">
        <v>44</v>
      </c>
      <c r="F29" s="79"/>
      <c r="G29" s="80">
        <f>G30</f>
        <v>0</v>
      </c>
      <c r="H29" s="39"/>
    </row>
    <row r="30" spans="1:9" s="38" customFormat="1" ht="11.25">
      <c r="A30" s="81" t="s">
        <v>47</v>
      </c>
      <c r="B30" s="66"/>
      <c r="C30" s="79" t="s">
        <v>195</v>
      </c>
      <c r="D30" s="79" t="s">
        <v>43</v>
      </c>
      <c r="E30" s="79" t="s">
        <v>44</v>
      </c>
      <c r="F30" s="79" t="s">
        <v>7</v>
      </c>
      <c r="G30" s="80"/>
      <c r="H30" s="39"/>
      <c r="I30" s="39" t="s">
        <v>147</v>
      </c>
    </row>
    <row r="31" spans="1:7" s="38" customFormat="1" ht="13.5" customHeight="1">
      <c r="A31" s="84" t="s">
        <v>218</v>
      </c>
      <c r="B31" s="67"/>
      <c r="C31" s="75" t="s">
        <v>214</v>
      </c>
      <c r="D31" s="75"/>
      <c r="E31" s="75"/>
      <c r="F31" s="75"/>
      <c r="G31" s="76">
        <f>G32</f>
        <v>0</v>
      </c>
    </row>
    <row r="32" spans="1:7" s="38" customFormat="1" ht="13.5" customHeight="1">
      <c r="A32" s="85" t="s">
        <v>276</v>
      </c>
      <c r="B32" s="67"/>
      <c r="C32" s="75" t="s">
        <v>214</v>
      </c>
      <c r="D32" s="75" t="s">
        <v>203</v>
      </c>
      <c r="E32" s="75"/>
      <c r="F32" s="75"/>
      <c r="G32" s="76">
        <f>G33</f>
        <v>0</v>
      </c>
    </row>
    <row r="33" spans="1:9" s="38" customFormat="1" ht="13.5" customHeight="1">
      <c r="A33" s="86" t="s">
        <v>276</v>
      </c>
      <c r="B33" s="66"/>
      <c r="C33" s="79" t="s">
        <v>214</v>
      </c>
      <c r="D33" s="79" t="s">
        <v>203</v>
      </c>
      <c r="E33" s="79" t="s">
        <v>208</v>
      </c>
      <c r="F33" s="79"/>
      <c r="G33" s="80">
        <f>G34</f>
        <v>0</v>
      </c>
      <c r="H33" s="39"/>
      <c r="I33" s="39"/>
    </row>
    <row r="34" spans="1:9" s="38" customFormat="1" ht="13.5" customHeight="1">
      <c r="A34" s="86" t="s">
        <v>277</v>
      </c>
      <c r="B34" s="66"/>
      <c r="C34" s="79" t="s">
        <v>214</v>
      </c>
      <c r="D34" s="79" t="s">
        <v>203</v>
      </c>
      <c r="E34" s="79" t="s">
        <v>148</v>
      </c>
      <c r="F34" s="79"/>
      <c r="G34" s="80">
        <f>G35</f>
        <v>0</v>
      </c>
      <c r="H34" s="39"/>
      <c r="I34" s="39"/>
    </row>
    <row r="35" spans="1:9" s="38" customFormat="1" ht="11.25">
      <c r="A35" s="81" t="s">
        <v>9</v>
      </c>
      <c r="B35" s="66"/>
      <c r="C35" s="79" t="s">
        <v>214</v>
      </c>
      <c r="D35" s="79" t="s">
        <v>203</v>
      </c>
      <c r="E35" s="79" t="s">
        <v>148</v>
      </c>
      <c r="F35" s="79" t="s">
        <v>7</v>
      </c>
      <c r="G35" s="80"/>
      <c r="H35" s="39"/>
      <c r="I35" s="39" t="s">
        <v>149</v>
      </c>
    </row>
    <row r="36" spans="1:7" s="38" customFormat="1" ht="10.5">
      <c r="A36" s="84" t="s">
        <v>220</v>
      </c>
      <c r="B36" s="67"/>
      <c r="C36" s="75" t="s">
        <v>198</v>
      </c>
      <c r="D36" s="75"/>
      <c r="E36" s="75"/>
      <c r="F36" s="75"/>
      <c r="G36" s="76">
        <f>G37</f>
        <v>0</v>
      </c>
    </row>
    <row r="37" spans="1:7" s="38" customFormat="1" ht="21">
      <c r="A37" s="77" t="s">
        <v>49</v>
      </c>
      <c r="B37" s="67"/>
      <c r="C37" s="75" t="s">
        <v>198</v>
      </c>
      <c r="D37" s="75" t="s">
        <v>203</v>
      </c>
      <c r="E37" s="75"/>
      <c r="F37" s="75"/>
      <c r="G37" s="76">
        <f>G38</f>
        <v>0</v>
      </c>
    </row>
    <row r="38" spans="1:7" s="39" customFormat="1" ht="11.25">
      <c r="A38" s="78" t="s">
        <v>116</v>
      </c>
      <c r="B38" s="66"/>
      <c r="C38" s="79" t="s">
        <v>198</v>
      </c>
      <c r="D38" s="79" t="s">
        <v>203</v>
      </c>
      <c r="E38" s="79" t="s">
        <v>115</v>
      </c>
      <c r="F38" s="79"/>
      <c r="G38" s="80">
        <f>G39</f>
        <v>0</v>
      </c>
    </row>
    <row r="39" spans="1:7" s="39" customFormat="1" ht="11.25">
      <c r="A39" s="81" t="s">
        <v>221</v>
      </c>
      <c r="B39" s="66"/>
      <c r="C39" s="79" t="s">
        <v>198</v>
      </c>
      <c r="D39" s="79" t="s">
        <v>203</v>
      </c>
      <c r="E39" s="79" t="s">
        <v>48</v>
      </c>
      <c r="F39" s="79"/>
      <c r="G39" s="80">
        <f>G40</f>
        <v>0</v>
      </c>
    </row>
    <row r="40" spans="1:9" s="39" customFormat="1" ht="11.25">
      <c r="A40" s="81" t="s">
        <v>9</v>
      </c>
      <c r="B40" s="66"/>
      <c r="C40" s="79" t="s">
        <v>198</v>
      </c>
      <c r="D40" s="79" t="s">
        <v>203</v>
      </c>
      <c r="E40" s="79" t="s">
        <v>48</v>
      </c>
      <c r="F40" s="79" t="s">
        <v>7</v>
      </c>
      <c r="G40" s="80"/>
      <c r="I40" s="39" t="s">
        <v>117</v>
      </c>
    </row>
    <row r="41" spans="1:7" s="38" customFormat="1" ht="10.5">
      <c r="A41" s="84" t="s">
        <v>59</v>
      </c>
      <c r="B41" s="67"/>
      <c r="C41" s="75" t="s">
        <v>215</v>
      </c>
      <c r="D41" s="75"/>
      <c r="E41" s="75"/>
      <c r="F41" s="75"/>
      <c r="G41" s="76">
        <f>G42+G46</f>
        <v>0</v>
      </c>
    </row>
    <row r="42" spans="1:7" s="38" customFormat="1" ht="10.5">
      <c r="A42" s="84" t="s">
        <v>235</v>
      </c>
      <c r="B42" s="67"/>
      <c r="C42" s="75" t="s">
        <v>215</v>
      </c>
      <c r="D42" s="75" t="s">
        <v>203</v>
      </c>
      <c r="E42" s="75"/>
      <c r="F42" s="75"/>
      <c r="G42" s="76">
        <f>G43</f>
        <v>0</v>
      </c>
    </row>
    <row r="43" spans="1:7" s="39" customFormat="1" ht="11.25">
      <c r="A43" s="81" t="s">
        <v>56</v>
      </c>
      <c r="B43" s="66"/>
      <c r="C43" s="79" t="s">
        <v>215</v>
      </c>
      <c r="D43" s="79" t="s">
        <v>203</v>
      </c>
      <c r="E43" s="79" t="s">
        <v>53</v>
      </c>
      <c r="F43" s="79"/>
      <c r="G43" s="80">
        <f>G44</f>
        <v>0</v>
      </c>
    </row>
    <row r="44" spans="1:7" s="39" customFormat="1" ht="11.25">
      <c r="A44" s="81" t="s">
        <v>57</v>
      </c>
      <c r="B44" s="66"/>
      <c r="C44" s="79" t="s">
        <v>215</v>
      </c>
      <c r="D44" s="79" t="s">
        <v>203</v>
      </c>
      <c r="E44" s="79" t="s">
        <v>54</v>
      </c>
      <c r="F44" s="79"/>
      <c r="G44" s="80">
        <f>G45</f>
        <v>0</v>
      </c>
    </row>
    <row r="45" spans="1:9" s="39" customFormat="1" ht="11.25">
      <c r="A45" s="81" t="s">
        <v>58</v>
      </c>
      <c r="B45" s="66"/>
      <c r="C45" s="79" t="s">
        <v>215</v>
      </c>
      <c r="D45" s="79" t="s">
        <v>203</v>
      </c>
      <c r="E45" s="79" t="s">
        <v>54</v>
      </c>
      <c r="F45" s="79" t="s">
        <v>55</v>
      </c>
      <c r="G45" s="80"/>
      <c r="I45" s="39" t="s">
        <v>170</v>
      </c>
    </row>
    <row r="46" spans="1:7" s="38" customFormat="1" ht="10.5">
      <c r="A46" s="84" t="s">
        <v>272</v>
      </c>
      <c r="B46" s="67"/>
      <c r="C46" s="75" t="s">
        <v>215</v>
      </c>
      <c r="D46" s="75" t="s">
        <v>195</v>
      </c>
      <c r="E46" s="75"/>
      <c r="F46" s="75"/>
      <c r="G46" s="76">
        <f>G47</f>
        <v>0</v>
      </c>
    </row>
    <row r="47" spans="1:7" s="39" customFormat="1" ht="11.25">
      <c r="A47" s="81" t="s">
        <v>252</v>
      </c>
      <c r="B47" s="66"/>
      <c r="C47" s="79" t="s">
        <v>215</v>
      </c>
      <c r="D47" s="79" t="s">
        <v>195</v>
      </c>
      <c r="E47" s="79" t="s">
        <v>251</v>
      </c>
      <c r="F47" s="79"/>
      <c r="G47" s="80">
        <f>G48</f>
        <v>0</v>
      </c>
    </row>
    <row r="48" spans="1:9" s="39" customFormat="1" ht="11.25">
      <c r="A48" s="81" t="s">
        <v>58</v>
      </c>
      <c r="B48" s="66"/>
      <c r="C48" s="79" t="s">
        <v>215</v>
      </c>
      <c r="D48" s="79" t="s">
        <v>195</v>
      </c>
      <c r="E48" s="79" t="s">
        <v>251</v>
      </c>
      <c r="F48" s="79" t="s">
        <v>55</v>
      </c>
      <c r="G48" s="80"/>
      <c r="I48" s="39" t="s">
        <v>169</v>
      </c>
    </row>
    <row r="49" spans="1:7" s="39" customFormat="1" ht="11.25">
      <c r="A49" s="74" t="s">
        <v>154</v>
      </c>
      <c r="B49" s="67"/>
      <c r="C49" s="75" t="s">
        <v>212</v>
      </c>
      <c r="D49" s="79"/>
      <c r="E49" s="79"/>
      <c r="F49" s="79"/>
      <c r="G49" s="80">
        <f>G50</f>
        <v>0</v>
      </c>
    </row>
    <row r="50" spans="1:7" s="39" customFormat="1" ht="11.25">
      <c r="A50" s="84" t="s">
        <v>155</v>
      </c>
      <c r="B50" s="66"/>
      <c r="C50" s="79" t="s">
        <v>212</v>
      </c>
      <c r="D50" s="79" t="s">
        <v>215</v>
      </c>
      <c r="E50" s="79"/>
      <c r="F50" s="79"/>
      <c r="G50" s="80">
        <f>G51</f>
        <v>0</v>
      </c>
    </row>
    <row r="51" spans="1:7" s="39" customFormat="1" ht="11.25">
      <c r="A51" s="78" t="s">
        <v>285</v>
      </c>
      <c r="B51" s="66"/>
      <c r="C51" s="79" t="s">
        <v>212</v>
      </c>
      <c r="D51" s="79" t="s">
        <v>215</v>
      </c>
      <c r="E51" s="79" t="s">
        <v>151</v>
      </c>
      <c r="F51" s="79"/>
      <c r="G51" s="80">
        <f>G52</f>
        <v>0</v>
      </c>
    </row>
    <row r="52" spans="1:7" s="39" customFormat="1" ht="22.5">
      <c r="A52" s="78" t="s">
        <v>156</v>
      </c>
      <c r="B52" s="66"/>
      <c r="C52" s="79" t="s">
        <v>212</v>
      </c>
      <c r="D52" s="79" t="s">
        <v>215</v>
      </c>
      <c r="E52" s="79" t="s">
        <v>152</v>
      </c>
      <c r="F52" s="79"/>
      <c r="G52" s="80">
        <f>G53</f>
        <v>0</v>
      </c>
    </row>
    <row r="53" spans="1:9" s="39" customFormat="1" ht="11.25">
      <c r="A53" s="81" t="s">
        <v>47</v>
      </c>
      <c r="B53" s="66"/>
      <c r="C53" s="79" t="s">
        <v>212</v>
      </c>
      <c r="D53" s="79" t="s">
        <v>215</v>
      </c>
      <c r="E53" s="79" t="s">
        <v>152</v>
      </c>
      <c r="F53" s="79" t="s">
        <v>153</v>
      </c>
      <c r="G53" s="80"/>
      <c r="I53" s="39" t="s">
        <v>118</v>
      </c>
    </row>
    <row r="54" spans="1:7" s="38" customFormat="1" ht="10.5">
      <c r="A54" s="84" t="s">
        <v>242</v>
      </c>
      <c r="B54" s="67"/>
      <c r="C54" s="75" t="s">
        <v>244</v>
      </c>
      <c r="D54" s="75"/>
      <c r="E54" s="75"/>
      <c r="F54" s="75"/>
      <c r="G54" s="76">
        <f>G55</f>
        <v>0</v>
      </c>
    </row>
    <row r="55" spans="1:7" s="39" customFormat="1" ht="11.25">
      <c r="A55" s="84" t="s">
        <v>274</v>
      </c>
      <c r="B55" s="66"/>
      <c r="C55" s="79" t="s">
        <v>244</v>
      </c>
      <c r="D55" s="79" t="s">
        <v>203</v>
      </c>
      <c r="E55" s="79"/>
      <c r="F55" s="79"/>
      <c r="G55" s="80">
        <f>G56</f>
        <v>0</v>
      </c>
    </row>
    <row r="56" spans="1:9" s="39" customFormat="1" ht="39.75" customHeight="1">
      <c r="A56" s="87" t="s">
        <v>51</v>
      </c>
      <c r="B56" s="66"/>
      <c r="C56" s="79" t="s">
        <v>244</v>
      </c>
      <c r="D56" s="79" t="s">
        <v>203</v>
      </c>
      <c r="E56" s="79" t="s">
        <v>50</v>
      </c>
      <c r="F56" s="79"/>
      <c r="G56" s="80">
        <f>G57</f>
        <v>0</v>
      </c>
      <c r="I56" s="39" t="s">
        <v>168</v>
      </c>
    </row>
    <row r="57" spans="1:7" s="39" customFormat="1" ht="11.25">
      <c r="A57" s="81" t="s">
        <v>52</v>
      </c>
      <c r="B57" s="66"/>
      <c r="C57" s="79" t="s">
        <v>244</v>
      </c>
      <c r="D57" s="79" t="s">
        <v>203</v>
      </c>
      <c r="E57" s="79" t="s">
        <v>50</v>
      </c>
      <c r="F57" s="79" t="s">
        <v>197</v>
      </c>
      <c r="G57" s="80"/>
    </row>
    <row r="58" spans="1:7" s="36" customFormat="1" ht="21">
      <c r="A58" s="88" t="s">
        <v>263</v>
      </c>
      <c r="B58" s="70">
        <v>935</v>
      </c>
      <c r="C58" s="89"/>
      <c r="D58" s="89"/>
      <c r="E58" s="89"/>
      <c r="F58" s="89"/>
      <c r="G58" s="90">
        <f>G59</f>
        <v>0</v>
      </c>
    </row>
    <row r="59" spans="1:7" s="40" customFormat="1" ht="11.25">
      <c r="A59" s="74" t="s">
        <v>193</v>
      </c>
      <c r="B59" s="91"/>
      <c r="C59" s="92" t="s">
        <v>194</v>
      </c>
      <c r="D59" s="92"/>
      <c r="E59" s="92"/>
      <c r="F59" s="92"/>
      <c r="G59" s="93">
        <f>G60+G64</f>
        <v>0</v>
      </c>
    </row>
    <row r="60" spans="1:7" s="41" customFormat="1" ht="10.5">
      <c r="A60" s="83" t="s">
        <v>273</v>
      </c>
      <c r="B60" s="91"/>
      <c r="C60" s="94" t="s">
        <v>194</v>
      </c>
      <c r="D60" s="94" t="s">
        <v>18</v>
      </c>
      <c r="E60" s="94"/>
      <c r="F60" s="94"/>
      <c r="G60" s="93">
        <f>G61</f>
        <v>0</v>
      </c>
    </row>
    <row r="61" spans="1:7" s="39" customFormat="1" ht="33.75">
      <c r="A61" s="78" t="s">
        <v>8</v>
      </c>
      <c r="B61" s="66"/>
      <c r="C61" s="79" t="s">
        <v>194</v>
      </c>
      <c r="D61" s="79" t="s">
        <v>18</v>
      </c>
      <c r="E61" s="79" t="s">
        <v>3</v>
      </c>
      <c r="F61" s="79"/>
      <c r="G61" s="80">
        <f>G62</f>
        <v>0</v>
      </c>
    </row>
    <row r="62" spans="1:9" s="39" customFormat="1" ht="11.25">
      <c r="A62" s="81" t="s">
        <v>196</v>
      </c>
      <c r="B62" s="66"/>
      <c r="C62" s="79" t="s">
        <v>194</v>
      </c>
      <c r="D62" s="79" t="s">
        <v>18</v>
      </c>
      <c r="E62" s="79" t="s">
        <v>2</v>
      </c>
      <c r="F62" s="79"/>
      <c r="G62" s="80">
        <f>G63</f>
        <v>0</v>
      </c>
      <c r="I62" s="39" t="s">
        <v>110</v>
      </c>
    </row>
    <row r="63" spans="1:7" s="39" customFormat="1" ht="11.25">
      <c r="A63" s="81" t="s">
        <v>9</v>
      </c>
      <c r="B63" s="66"/>
      <c r="C63" s="79" t="s">
        <v>194</v>
      </c>
      <c r="D63" s="79" t="s">
        <v>18</v>
      </c>
      <c r="E63" s="79" t="s">
        <v>2</v>
      </c>
      <c r="F63" s="79" t="s">
        <v>7</v>
      </c>
      <c r="G63" s="80"/>
    </row>
    <row r="64" spans="1:7" s="39" customFormat="1" ht="22.5">
      <c r="A64" s="78" t="s">
        <v>62</v>
      </c>
      <c r="B64" s="66"/>
      <c r="C64" s="79" t="s">
        <v>194</v>
      </c>
      <c r="D64" s="79" t="s">
        <v>18</v>
      </c>
      <c r="E64" s="79" t="s">
        <v>61</v>
      </c>
      <c r="F64" s="79"/>
      <c r="G64" s="80">
        <f>G65</f>
        <v>0</v>
      </c>
    </row>
    <row r="65" spans="1:7" s="39" customFormat="1" ht="22.5">
      <c r="A65" s="78" t="s">
        <v>63</v>
      </c>
      <c r="B65" s="66"/>
      <c r="C65" s="79" t="s">
        <v>194</v>
      </c>
      <c r="D65" s="79" t="s">
        <v>18</v>
      </c>
      <c r="E65" s="79" t="s">
        <v>60</v>
      </c>
      <c r="F65" s="79"/>
      <c r="G65" s="80">
        <f>G66</f>
        <v>0</v>
      </c>
    </row>
    <row r="66" spans="1:9" s="39" customFormat="1" ht="11.25">
      <c r="A66" s="81" t="s">
        <v>9</v>
      </c>
      <c r="B66" s="66"/>
      <c r="C66" s="79" t="s">
        <v>194</v>
      </c>
      <c r="D66" s="79" t="s">
        <v>18</v>
      </c>
      <c r="E66" s="79" t="s">
        <v>60</v>
      </c>
      <c r="F66" s="79" t="s">
        <v>7</v>
      </c>
      <c r="G66" s="80"/>
      <c r="I66" s="39" t="s">
        <v>111</v>
      </c>
    </row>
    <row r="67" spans="1:7" s="37" customFormat="1" ht="21">
      <c r="A67" s="88" t="s">
        <v>264</v>
      </c>
      <c r="B67" s="70">
        <v>927</v>
      </c>
      <c r="C67" s="95"/>
      <c r="D67" s="95"/>
      <c r="E67" s="95"/>
      <c r="F67" s="95"/>
      <c r="G67" s="90">
        <f>G68+G85+G90+G102</f>
        <v>0</v>
      </c>
    </row>
    <row r="68" spans="1:7" s="41" customFormat="1" ht="10.5">
      <c r="A68" s="74" t="s">
        <v>193</v>
      </c>
      <c r="B68" s="91"/>
      <c r="C68" s="94" t="s">
        <v>194</v>
      </c>
      <c r="D68" s="94"/>
      <c r="E68" s="94"/>
      <c r="F68" s="94"/>
      <c r="G68" s="93">
        <f>G69+G73+G77+G81</f>
        <v>0</v>
      </c>
    </row>
    <row r="69" spans="1:7" s="38" customFormat="1" ht="31.5">
      <c r="A69" s="77" t="s">
        <v>64</v>
      </c>
      <c r="B69" s="67"/>
      <c r="C69" s="75" t="s">
        <v>194</v>
      </c>
      <c r="D69" s="75" t="s">
        <v>198</v>
      </c>
      <c r="E69" s="75"/>
      <c r="F69" s="75"/>
      <c r="G69" s="76">
        <f>G70</f>
        <v>0</v>
      </c>
    </row>
    <row r="70" spans="1:10" ht="33.75">
      <c r="A70" s="78" t="s">
        <v>8</v>
      </c>
      <c r="B70" s="66"/>
      <c r="C70" s="79" t="s">
        <v>194</v>
      </c>
      <c r="D70" s="79" t="s">
        <v>198</v>
      </c>
      <c r="E70" s="79" t="s">
        <v>3</v>
      </c>
      <c r="F70" s="79"/>
      <c r="G70" s="80">
        <f>G71</f>
        <v>0</v>
      </c>
      <c r="J70" s="34"/>
    </row>
    <row r="71" spans="1:10" ht="11.25">
      <c r="A71" s="81" t="s">
        <v>196</v>
      </c>
      <c r="B71" s="66"/>
      <c r="C71" s="79" t="s">
        <v>194</v>
      </c>
      <c r="D71" s="79" t="s">
        <v>198</v>
      </c>
      <c r="E71" s="79" t="s">
        <v>2</v>
      </c>
      <c r="F71" s="79"/>
      <c r="G71" s="80">
        <f>G72</f>
        <v>0</v>
      </c>
      <c r="J71" s="34"/>
    </row>
    <row r="72" spans="1:10" ht="11.25">
      <c r="A72" s="81" t="s">
        <v>9</v>
      </c>
      <c r="B72" s="66"/>
      <c r="C72" s="79" t="s">
        <v>194</v>
      </c>
      <c r="D72" s="79" t="s">
        <v>198</v>
      </c>
      <c r="E72" s="79" t="s">
        <v>2</v>
      </c>
      <c r="F72" s="79" t="s">
        <v>7</v>
      </c>
      <c r="G72" s="80"/>
      <c r="I72" s="34" t="s">
        <v>112</v>
      </c>
      <c r="J72" s="34"/>
    </row>
    <row r="73" spans="1:7" s="38" customFormat="1" ht="10.5">
      <c r="A73" s="84" t="s">
        <v>199</v>
      </c>
      <c r="B73" s="67"/>
      <c r="C73" s="75" t="s">
        <v>194</v>
      </c>
      <c r="D73" s="75" t="s">
        <v>200</v>
      </c>
      <c r="E73" s="75"/>
      <c r="F73" s="75"/>
      <c r="G73" s="76">
        <f>G74</f>
        <v>0</v>
      </c>
    </row>
    <row r="74" spans="1:7" s="39" customFormat="1" ht="33.75">
      <c r="A74" s="78" t="s">
        <v>8</v>
      </c>
      <c r="B74" s="66"/>
      <c r="C74" s="79" t="s">
        <v>194</v>
      </c>
      <c r="D74" s="79" t="s">
        <v>200</v>
      </c>
      <c r="E74" s="79" t="s">
        <v>3</v>
      </c>
      <c r="F74" s="79"/>
      <c r="G74" s="80">
        <f>G75</f>
        <v>0</v>
      </c>
    </row>
    <row r="75" spans="1:7" s="39" customFormat="1" ht="22.5">
      <c r="A75" s="78" t="s">
        <v>17</v>
      </c>
      <c r="B75" s="66"/>
      <c r="C75" s="79" t="s">
        <v>194</v>
      </c>
      <c r="D75" s="79" t="s">
        <v>200</v>
      </c>
      <c r="E75" s="79" t="s">
        <v>16</v>
      </c>
      <c r="F75" s="79"/>
      <c r="G75" s="80">
        <f>G76</f>
        <v>0</v>
      </c>
    </row>
    <row r="76" spans="1:9" s="39" customFormat="1" ht="11.25">
      <c r="A76" s="81" t="s">
        <v>9</v>
      </c>
      <c r="B76" s="66"/>
      <c r="C76" s="79" t="s">
        <v>194</v>
      </c>
      <c r="D76" s="79" t="s">
        <v>200</v>
      </c>
      <c r="E76" s="79" t="s">
        <v>16</v>
      </c>
      <c r="F76" s="79" t="s">
        <v>7</v>
      </c>
      <c r="G76" s="80"/>
      <c r="I76" s="39" t="s">
        <v>113</v>
      </c>
    </row>
    <row r="77" spans="1:7" s="38" customFormat="1" ht="10.5">
      <c r="A77" s="84" t="s">
        <v>201</v>
      </c>
      <c r="B77" s="67"/>
      <c r="C77" s="75" t="s">
        <v>194</v>
      </c>
      <c r="D77" s="75" t="s">
        <v>43</v>
      </c>
      <c r="E77" s="75"/>
      <c r="F77" s="75"/>
      <c r="G77" s="76">
        <f>G78</f>
        <v>0</v>
      </c>
    </row>
    <row r="78" spans="1:8" s="38" customFormat="1" ht="11.25">
      <c r="A78" s="81" t="s">
        <v>201</v>
      </c>
      <c r="B78" s="66"/>
      <c r="C78" s="79" t="s">
        <v>194</v>
      </c>
      <c r="D78" s="79" t="s">
        <v>43</v>
      </c>
      <c r="E78" s="79" t="s">
        <v>65</v>
      </c>
      <c r="F78" s="79"/>
      <c r="G78" s="80">
        <f>G79</f>
        <v>0</v>
      </c>
      <c r="H78" s="39"/>
    </row>
    <row r="79" spans="1:8" s="38" customFormat="1" ht="11.25">
      <c r="A79" s="81" t="s">
        <v>69</v>
      </c>
      <c r="B79" s="66"/>
      <c r="C79" s="79" t="s">
        <v>4</v>
      </c>
      <c r="D79" s="79" t="s">
        <v>43</v>
      </c>
      <c r="E79" s="79" t="s">
        <v>66</v>
      </c>
      <c r="F79" s="79"/>
      <c r="G79" s="80">
        <f>G80</f>
        <v>0</v>
      </c>
      <c r="H79" s="39"/>
    </row>
    <row r="80" spans="1:11" s="38" customFormat="1" ht="11.25">
      <c r="A80" s="81" t="s">
        <v>68</v>
      </c>
      <c r="B80" s="66"/>
      <c r="C80" s="79" t="s">
        <v>4</v>
      </c>
      <c r="D80" s="79" t="s">
        <v>43</v>
      </c>
      <c r="E80" s="79" t="s">
        <v>66</v>
      </c>
      <c r="F80" s="79" t="s">
        <v>67</v>
      </c>
      <c r="G80" s="80"/>
      <c r="H80" s="39"/>
      <c r="I80" s="39" t="s">
        <v>114</v>
      </c>
      <c r="K80" s="39"/>
    </row>
    <row r="81" spans="1:11" s="38" customFormat="1" ht="11.25">
      <c r="A81" s="83" t="s">
        <v>273</v>
      </c>
      <c r="B81" s="67"/>
      <c r="C81" s="75" t="s">
        <v>4</v>
      </c>
      <c r="D81" s="75" t="s">
        <v>18</v>
      </c>
      <c r="E81" s="75"/>
      <c r="F81" s="75"/>
      <c r="G81" s="76">
        <f>G82</f>
        <v>0</v>
      </c>
      <c r="H81" s="39"/>
      <c r="I81" s="39"/>
      <c r="K81" s="39"/>
    </row>
    <row r="82" spans="1:11" s="38" customFormat="1" ht="22.5">
      <c r="A82" s="78" t="s">
        <v>21</v>
      </c>
      <c r="B82" s="66"/>
      <c r="C82" s="79" t="s">
        <v>194</v>
      </c>
      <c r="D82" s="79" t="s">
        <v>18</v>
      </c>
      <c r="E82" s="79" t="s">
        <v>20</v>
      </c>
      <c r="F82" s="79"/>
      <c r="G82" s="80">
        <f>G83</f>
        <v>0</v>
      </c>
      <c r="H82" s="39"/>
      <c r="I82" s="39"/>
      <c r="K82" s="39"/>
    </row>
    <row r="83" spans="1:11" s="38" customFormat="1" ht="11.25">
      <c r="A83" s="81" t="s">
        <v>286</v>
      </c>
      <c r="B83" s="66"/>
      <c r="C83" s="79" t="s">
        <v>4</v>
      </c>
      <c r="D83" s="79" t="s">
        <v>18</v>
      </c>
      <c r="E83" s="79" t="s">
        <v>19</v>
      </c>
      <c r="F83" s="79"/>
      <c r="G83" s="80">
        <f>G84</f>
        <v>0</v>
      </c>
      <c r="H83" s="39"/>
      <c r="I83" s="39"/>
      <c r="K83" s="39"/>
    </row>
    <row r="84" spans="1:11" s="38" customFormat="1" ht="11.25">
      <c r="A84" s="81" t="s">
        <v>9</v>
      </c>
      <c r="B84" s="66"/>
      <c r="C84" s="79" t="s">
        <v>194</v>
      </c>
      <c r="D84" s="79" t="s">
        <v>18</v>
      </c>
      <c r="E84" s="79" t="s">
        <v>19</v>
      </c>
      <c r="F84" s="79" t="s">
        <v>7</v>
      </c>
      <c r="G84" s="80"/>
      <c r="H84" s="39"/>
      <c r="I84" s="39" t="s">
        <v>109</v>
      </c>
      <c r="K84" s="39"/>
    </row>
    <row r="85" spans="1:7" s="38" customFormat="1" ht="10.5">
      <c r="A85" s="84" t="s">
        <v>218</v>
      </c>
      <c r="B85" s="67"/>
      <c r="C85" s="75" t="s">
        <v>214</v>
      </c>
      <c r="D85" s="75"/>
      <c r="E85" s="75"/>
      <c r="F85" s="75"/>
      <c r="G85" s="76">
        <f>G86</f>
        <v>0</v>
      </c>
    </row>
    <row r="86" spans="1:8" s="38" customFormat="1" ht="11.25">
      <c r="A86" s="85" t="s">
        <v>276</v>
      </c>
      <c r="B86" s="66"/>
      <c r="C86" s="79" t="s">
        <v>214</v>
      </c>
      <c r="D86" s="79" t="s">
        <v>203</v>
      </c>
      <c r="E86" s="79"/>
      <c r="F86" s="79"/>
      <c r="G86" s="80">
        <f>G87</f>
        <v>0</v>
      </c>
      <c r="H86" s="39"/>
    </row>
    <row r="87" spans="1:8" s="38" customFormat="1" ht="11.25">
      <c r="A87" s="86" t="s">
        <v>276</v>
      </c>
      <c r="B87" s="66"/>
      <c r="C87" s="79" t="s">
        <v>214</v>
      </c>
      <c r="D87" s="79" t="s">
        <v>203</v>
      </c>
      <c r="E87" s="79" t="s">
        <v>208</v>
      </c>
      <c r="F87" s="79"/>
      <c r="G87" s="80">
        <f>G88</f>
        <v>0</v>
      </c>
      <c r="H87" s="39"/>
    </row>
    <row r="88" spans="1:8" s="38" customFormat="1" ht="22.5">
      <c r="A88" s="87" t="s">
        <v>278</v>
      </c>
      <c r="B88" s="66"/>
      <c r="C88" s="79" t="s">
        <v>214</v>
      </c>
      <c r="D88" s="79" t="s">
        <v>203</v>
      </c>
      <c r="E88" s="79" t="s">
        <v>207</v>
      </c>
      <c r="F88" s="79"/>
      <c r="G88" s="80">
        <f>G89</f>
        <v>0</v>
      </c>
      <c r="H88" s="39"/>
    </row>
    <row r="89" spans="1:9" s="38" customFormat="1" ht="11.25">
      <c r="A89" s="81" t="s">
        <v>9</v>
      </c>
      <c r="B89" s="66"/>
      <c r="C89" s="79" t="s">
        <v>214</v>
      </c>
      <c r="D89" s="79" t="s">
        <v>203</v>
      </c>
      <c r="E89" s="79" t="s">
        <v>207</v>
      </c>
      <c r="F89" s="79" t="s">
        <v>7</v>
      </c>
      <c r="G89" s="80"/>
      <c r="H89" s="39"/>
      <c r="I89" s="39" t="s">
        <v>149</v>
      </c>
    </row>
    <row r="90" spans="1:7" s="38" customFormat="1" ht="10.5">
      <c r="A90" s="84" t="s">
        <v>242</v>
      </c>
      <c r="B90" s="67"/>
      <c r="C90" s="75" t="s">
        <v>244</v>
      </c>
      <c r="D90" s="75"/>
      <c r="E90" s="75"/>
      <c r="F90" s="75"/>
      <c r="G90" s="76">
        <f>G91+G95</f>
        <v>0</v>
      </c>
    </row>
    <row r="91" spans="1:8" s="38" customFormat="1" ht="11.25">
      <c r="A91" s="84" t="s">
        <v>243</v>
      </c>
      <c r="B91" s="66"/>
      <c r="C91" s="79" t="s">
        <v>244</v>
      </c>
      <c r="D91" s="79" t="s">
        <v>194</v>
      </c>
      <c r="E91" s="79"/>
      <c r="F91" s="79"/>
      <c r="G91" s="80">
        <f>G92</f>
        <v>0</v>
      </c>
      <c r="H91" s="39"/>
    </row>
    <row r="92" spans="1:8" s="38" customFormat="1" ht="11.25">
      <c r="A92" s="81" t="s">
        <v>75</v>
      </c>
      <c r="B92" s="66"/>
      <c r="C92" s="79" t="s">
        <v>244</v>
      </c>
      <c r="D92" s="79" t="s">
        <v>194</v>
      </c>
      <c r="E92" s="79" t="s">
        <v>71</v>
      </c>
      <c r="F92" s="79"/>
      <c r="G92" s="80">
        <f>G93</f>
        <v>0</v>
      </c>
      <c r="H92" s="39"/>
    </row>
    <row r="93" spans="1:8" s="38" customFormat="1" ht="22.5">
      <c r="A93" s="78" t="s">
        <v>76</v>
      </c>
      <c r="B93" s="66"/>
      <c r="C93" s="79" t="s">
        <v>244</v>
      </c>
      <c r="D93" s="79" t="s">
        <v>194</v>
      </c>
      <c r="E93" s="79" t="s">
        <v>70</v>
      </c>
      <c r="F93" s="79"/>
      <c r="G93" s="80">
        <f>G94</f>
        <v>0</v>
      </c>
      <c r="H93" s="39"/>
    </row>
    <row r="94" spans="1:9" s="38" customFormat="1" ht="11.25">
      <c r="A94" s="81" t="s">
        <v>52</v>
      </c>
      <c r="B94" s="66"/>
      <c r="C94" s="79" t="s">
        <v>244</v>
      </c>
      <c r="D94" s="79" t="s">
        <v>194</v>
      </c>
      <c r="E94" s="79" t="s">
        <v>70</v>
      </c>
      <c r="F94" s="79" t="s">
        <v>197</v>
      </c>
      <c r="G94" s="80"/>
      <c r="H94" s="39"/>
      <c r="I94" s="39" t="s">
        <v>173</v>
      </c>
    </row>
    <row r="95" spans="1:7" s="38" customFormat="1" ht="10.5">
      <c r="A95" s="84" t="s">
        <v>274</v>
      </c>
      <c r="B95" s="67"/>
      <c r="C95" s="75" t="s">
        <v>244</v>
      </c>
      <c r="D95" s="75" t="s">
        <v>203</v>
      </c>
      <c r="E95" s="75"/>
      <c r="F95" s="75"/>
      <c r="G95" s="76">
        <f>G96+G99</f>
        <v>0</v>
      </c>
    </row>
    <row r="96" spans="1:9" s="38" customFormat="1" ht="22.5">
      <c r="A96" s="78" t="s">
        <v>77</v>
      </c>
      <c r="B96" s="66"/>
      <c r="C96" s="79" t="s">
        <v>244</v>
      </c>
      <c r="D96" s="79" t="s">
        <v>203</v>
      </c>
      <c r="E96" s="79" t="s">
        <v>72</v>
      </c>
      <c r="F96" s="79"/>
      <c r="G96" s="80">
        <f>G97</f>
        <v>0</v>
      </c>
      <c r="H96" s="39"/>
      <c r="I96" s="39"/>
    </row>
    <row r="97" spans="1:9" s="38" customFormat="1" ht="11.25">
      <c r="A97" s="81" t="s">
        <v>78</v>
      </c>
      <c r="B97" s="66"/>
      <c r="C97" s="79" t="s">
        <v>244</v>
      </c>
      <c r="D97" s="79" t="s">
        <v>203</v>
      </c>
      <c r="E97" s="79" t="s">
        <v>73</v>
      </c>
      <c r="F97" s="79"/>
      <c r="G97" s="80">
        <f>G98</f>
        <v>0</v>
      </c>
      <c r="H97" s="39"/>
      <c r="I97" s="39"/>
    </row>
    <row r="98" spans="1:9" s="38" customFormat="1" ht="11.25">
      <c r="A98" s="86" t="s">
        <v>79</v>
      </c>
      <c r="B98" s="66"/>
      <c r="C98" s="79" t="s">
        <v>244</v>
      </c>
      <c r="D98" s="79" t="s">
        <v>203</v>
      </c>
      <c r="E98" s="79" t="s">
        <v>73</v>
      </c>
      <c r="F98" s="79" t="s">
        <v>74</v>
      </c>
      <c r="G98" s="80"/>
      <c r="H98" s="39"/>
      <c r="I98" s="39" t="s">
        <v>172</v>
      </c>
    </row>
    <row r="99" spans="1:9" s="38" customFormat="1" ht="11.25">
      <c r="A99" s="81" t="s">
        <v>82</v>
      </c>
      <c r="B99" s="66"/>
      <c r="C99" s="79" t="s">
        <v>244</v>
      </c>
      <c r="D99" s="79" t="s">
        <v>203</v>
      </c>
      <c r="E99" s="79" t="s">
        <v>81</v>
      </c>
      <c r="F99" s="79"/>
      <c r="G99" s="80">
        <f>G100</f>
        <v>0</v>
      </c>
      <c r="H99" s="39"/>
      <c r="I99" s="39"/>
    </row>
    <row r="100" spans="1:9" s="38" customFormat="1" ht="11.25">
      <c r="A100" s="86" t="s">
        <v>83</v>
      </c>
      <c r="B100" s="66"/>
      <c r="C100" s="79" t="s">
        <v>244</v>
      </c>
      <c r="D100" s="79" t="s">
        <v>203</v>
      </c>
      <c r="E100" s="79" t="s">
        <v>80</v>
      </c>
      <c r="F100" s="79"/>
      <c r="G100" s="80">
        <f>G101</f>
        <v>0</v>
      </c>
      <c r="H100" s="39"/>
      <c r="I100" s="39"/>
    </row>
    <row r="101" spans="1:9" s="38" customFormat="1" ht="11.25">
      <c r="A101" s="81" t="s">
        <v>52</v>
      </c>
      <c r="B101" s="66"/>
      <c r="C101" s="79" t="s">
        <v>244</v>
      </c>
      <c r="D101" s="79" t="s">
        <v>203</v>
      </c>
      <c r="E101" s="79" t="s">
        <v>80</v>
      </c>
      <c r="F101" s="79" t="s">
        <v>197</v>
      </c>
      <c r="G101" s="80"/>
      <c r="H101" s="39"/>
      <c r="I101" s="39" t="s">
        <v>171</v>
      </c>
    </row>
    <row r="102" spans="1:7" s="42" customFormat="1" ht="11.25">
      <c r="A102" s="96" t="s">
        <v>245</v>
      </c>
      <c r="B102" s="91">
        <v>927</v>
      </c>
      <c r="C102" s="97">
        <v>11</v>
      </c>
      <c r="D102" s="97"/>
      <c r="E102" s="97"/>
      <c r="F102" s="97"/>
      <c r="G102" s="93">
        <f>G103</f>
        <v>0</v>
      </c>
    </row>
    <row r="103" spans="1:7" s="42" customFormat="1" ht="21.75">
      <c r="A103" s="98" t="s">
        <v>180</v>
      </c>
      <c r="B103" s="91"/>
      <c r="C103" s="97" t="s">
        <v>217</v>
      </c>
      <c r="D103" s="97" t="s">
        <v>194</v>
      </c>
      <c r="E103" s="97"/>
      <c r="F103" s="97"/>
      <c r="G103" s="93">
        <f>G104+G108</f>
        <v>0</v>
      </c>
    </row>
    <row r="104" spans="1:7" s="42" customFormat="1" ht="11.25">
      <c r="A104" s="99" t="s">
        <v>181</v>
      </c>
      <c r="B104" s="100"/>
      <c r="C104" s="101" t="s">
        <v>217</v>
      </c>
      <c r="D104" s="101" t="s">
        <v>194</v>
      </c>
      <c r="E104" s="101" t="s">
        <v>176</v>
      </c>
      <c r="F104" s="101"/>
      <c r="G104" s="102">
        <f>G105</f>
        <v>0</v>
      </c>
    </row>
    <row r="105" spans="1:7" s="42" customFormat="1" ht="11.25">
      <c r="A105" s="81" t="s">
        <v>181</v>
      </c>
      <c r="B105" s="100"/>
      <c r="C105" s="101" t="s">
        <v>217</v>
      </c>
      <c r="D105" s="101" t="s">
        <v>194</v>
      </c>
      <c r="E105" s="101" t="s">
        <v>248</v>
      </c>
      <c r="F105" s="101"/>
      <c r="G105" s="102">
        <f>G106</f>
        <v>0</v>
      </c>
    </row>
    <row r="106" spans="1:7" s="42" customFormat="1" ht="22.5">
      <c r="A106" s="78" t="s">
        <v>250</v>
      </c>
      <c r="B106" s="100"/>
      <c r="C106" s="101" t="s">
        <v>217</v>
      </c>
      <c r="D106" s="101" t="s">
        <v>194</v>
      </c>
      <c r="E106" s="101" t="s">
        <v>249</v>
      </c>
      <c r="F106" s="101"/>
      <c r="G106" s="102">
        <f>G107</f>
        <v>0</v>
      </c>
    </row>
    <row r="107" spans="1:7" s="42" customFormat="1" ht="11.25">
      <c r="A107" s="82" t="s">
        <v>182</v>
      </c>
      <c r="B107" s="100"/>
      <c r="C107" s="101" t="s">
        <v>217</v>
      </c>
      <c r="D107" s="101" t="s">
        <v>194</v>
      </c>
      <c r="E107" s="101" t="s">
        <v>249</v>
      </c>
      <c r="F107" s="101" t="s">
        <v>175</v>
      </c>
      <c r="G107" s="102"/>
    </row>
    <row r="108" spans="1:7" s="42" customFormat="1" ht="11.25">
      <c r="A108" s="99" t="s">
        <v>183</v>
      </c>
      <c r="B108" s="100"/>
      <c r="C108" s="101" t="s">
        <v>217</v>
      </c>
      <c r="D108" s="101" t="s">
        <v>194</v>
      </c>
      <c r="E108" s="101" t="s">
        <v>177</v>
      </c>
      <c r="F108" s="101"/>
      <c r="G108" s="102">
        <f>G109</f>
        <v>0</v>
      </c>
    </row>
    <row r="109" spans="1:7" s="42" customFormat="1" ht="11.25">
      <c r="A109" s="103" t="s">
        <v>184</v>
      </c>
      <c r="B109" s="100"/>
      <c r="C109" s="101" t="s">
        <v>217</v>
      </c>
      <c r="D109" s="101" t="s">
        <v>194</v>
      </c>
      <c r="E109" s="101" t="s">
        <v>178</v>
      </c>
      <c r="F109" s="101"/>
      <c r="G109" s="102">
        <f>G110</f>
        <v>0</v>
      </c>
    </row>
    <row r="110" spans="1:7" s="42" customFormat="1" ht="11.25">
      <c r="A110" s="99" t="s">
        <v>185</v>
      </c>
      <c r="B110" s="100"/>
      <c r="C110" s="101" t="s">
        <v>217</v>
      </c>
      <c r="D110" s="101" t="s">
        <v>194</v>
      </c>
      <c r="E110" s="101" t="s">
        <v>178</v>
      </c>
      <c r="F110" s="101" t="s">
        <v>179</v>
      </c>
      <c r="G110" s="102"/>
    </row>
    <row r="111" spans="1:7" s="36" customFormat="1" ht="60.75" customHeight="1">
      <c r="A111" s="70" t="s">
        <v>37</v>
      </c>
      <c r="B111" s="104">
        <v>941</v>
      </c>
      <c r="C111" s="105"/>
      <c r="D111" s="105"/>
      <c r="E111" s="105"/>
      <c r="F111" s="105"/>
      <c r="G111" s="106">
        <f>G112</f>
        <v>0</v>
      </c>
    </row>
    <row r="112" spans="1:7" s="40" customFormat="1" ht="11.25">
      <c r="A112" s="107" t="s">
        <v>202</v>
      </c>
      <c r="B112" s="108"/>
      <c r="C112" s="109" t="s">
        <v>203</v>
      </c>
      <c r="D112" s="109"/>
      <c r="E112" s="109"/>
      <c r="F112" s="109"/>
      <c r="G112" s="110">
        <f>G113</f>
        <v>0</v>
      </c>
    </row>
    <row r="113" spans="1:7" s="40" customFormat="1" ht="11.25">
      <c r="A113" s="84" t="s">
        <v>204</v>
      </c>
      <c r="B113" s="108"/>
      <c r="C113" s="109" t="s">
        <v>203</v>
      </c>
      <c r="D113" s="109" t="s">
        <v>205</v>
      </c>
      <c r="E113" s="109"/>
      <c r="F113" s="109"/>
      <c r="G113" s="110">
        <f>G114+G116+G118+G120</f>
        <v>0</v>
      </c>
    </row>
    <row r="114" spans="1:7" s="40" customFormat="1" ht="45">
      <c r="A114" s="87" t="s">
        <v>30</v>
      </c>
      <c r="B114" s="111"/>
      <c r="C114" s="112" t="s">
        <v>203</v>
      </c>
      <c r="D114" s="112" t="s">
        <v>205</v>
      </c>
      <c r="E114" s="112" t="s">
        <v>29</v>
      </c>
      <c r="F114" s="112"/>
      <c r="G114" s="113">
        <f>G115</f>
        <v>0</v>
      </c>
    </row>
    <row r="115" spans="1:7" s="40" customFormat="1" ht="22.5">
      <c r="A115" s="78" t="s">
        <v>27</v>
      </c>
      <c r="B115" s="111"/>
      <c r="C115" s="112" t="s">
        <v>203</v>
      </c>
      <c r="D115" s="112" t="s">
        <v>205</v>
      </c>
      <c r="E115" s="112" t="s">
        <v>29</v>
      </c>
      <c r="F115" s="112" t="s">
        <v>24</v>
      </c>
      <c r="G115" s="113"/>
    </row>
    <row r="116" spans="1:7" s="40" customFormat="1" ht="11.25">
      <c r="A116" s="81" t="s">
        <v>32</v>
      </c>
      <c r="B116" s="111"/>
      <c r="C116" s="112" t="s">
        <v>203</v>
      </c>
      <c r="D116" s="112" t="s">
        <v>205</v>
      </c>
      <c r="E116" s="112" t="s">
        <v>31</v>
      </c>
      <c r="F116" s="112"/>
      <c r="G116" s="113">
        <f>G117</f>
        <v>0</v>
      </c>
    </row>
    <row r="117" spans="1:7" s="40" customFormat="1" ht="22.5">
      <c r="A117" s="78" t="s">
        <v>27</v>
      </c>
      <c r="B117" s="111"/>
      <c r="C117" s="112" t="s">
        <v>203</v>
      </c>
      <c r="D117" s="112" t="s">
        <v>205</v>
      </c>
      <c r="E117" s="112" t="s">
        <v>31</v>
      </c>
      <c r="F117" s="112" t="s">
        <v>24</v>
      </c>
      <c r="G117" s="113"/>
    </row>
    <row r="118" spans="1:7" s="40" customFormat="1" ht="22.5">
      <c r="A118" s="78" t="s">
        <v>34</v>
      </c>
      <c r="B118" s="111"/>
      <c r="C118" s="112" t="s">
        <v>203</v>
      </c>
      <c r="D118" s="112" t="s">
        <v>205</v>
      </c>
      <c r="E118" s="112" t="s">
        <v>33</v>
      </c>
      <c r="F118" s="112"/>
      <c r="G118" s="113">
        <f>G119</f>
        <v>0</v>
      </c>
    </row>
    <row r="119" spans="1:7" s="40" customFormat="1" ht="22.5">
      <c r="A119" s="78" t="s">
        <v>27</v>
      </c>
      <c r="B119" s="111"/>
      <c r="C119" s="112" t="s">
        <v>203</v>
      </c>
      <c r="D119" s="112" t="s">
        <v>205</v>
      </c>
      <c r="E119" s="112" t="s">
        <v>33</v>
      </c>
      <c r="F119" s="112" t="s">
        <v>24</v>
      </c>
      <c r="G119" s="113"/>
    </row>
    <row r="120" spans="1:7" s="40" customFormat="1" ht="22.5">
      <c r="A120" s="78" t="s">
        <v>206</v>
      </c>
      <c r="B120" s="111"/>
      <c r="C120" s="112" t="s">
        <v>203</v>
      </c>
      <c r="D120" s="112" t="s">
        <v>205</v>
      </c>
      <c r="E120" s="112" t="s">
        <v>35</v>
      </c>
      <c r="F120" s="112"/>
      <c r="G120" s="113">
        <f>G121</f>
        <v>0</v>
      </c>
    </row>
    <row r="121" spans="1:10" s="40" customFormat="1" ht="11.25">
      <c r="A121" s="81" t="s">
        <v>52</v>
      </c>
      <c r="B121" s="111"/>
      <c r="C121" s="112" t="s">
        <v>203</v>
      </c>
      <c r="D121" s="112" t="s">
        <v>205</v>
      </c>
      <c r="E121" s="112" t="s">
        <v>35</v>
      </c>
      <c r="F121" s="112" t="s">
        <v>197</v>
      </c>
      <c r="G121" s="113"/>
      <c r="J121" s="40" t="s">
        <v>293</v>
      </c>
    </row>
    <row r="122" spans="1:7" s="37" customFormat="1" ht="21">
      <c r="A122" s="88" t="s">
        <v>36</v>
      </c>
      <c r="B122" s="70">
        <v>940</v>
      </c>
      <c r="C122" s="95"/>
      <c r="D122" s="95"/>
      <c r="E122" s="95"/>
      <c r="F122" s="95"/>
      <c r="G122" s="90">
        <f>G123</f>
        <v>0</v>
      </c>
    </row>
    <row r="123" spans="1:7" s="41" customFormat="1" ht="21">
      <c r="A123" s="77" t="s">
        <v>202</v>
      </c>
      <c r="B123" s="108"/>
      <c r="C123" s="109" t="s">
        <v>203</v>
      </c>
      <c r="D123" s="109"/>
      <c r="E123" s="109"/>
      <c r="F123" s="109"/>
      <c r="G123" s="110">
        <f>G124</f>
        <v>0</v>
      </c>
    </row>
    <row r="124" spans="1:7" s="41" customFormat="1" ht="10.5">
      <c r="A124" s="84" t="s">
        <v>204</v>
      </c>
      <c r="B124" s="108"/>
      <c r="C124" s="109" t="s">
        <v>203</v>
      </c>
      <c r="D124" s="109" t="s">
        <v>205</v>
      </c>
      <c r="E124" s="109"/>
      <c r="F124" s="109"/>
      <c r="G124" s="110">
        <f>G125+G127+G129+G131</f>
        <v>0</v>
      </c>
    </row>
    <row r="125" spans="1:7" s="40" customFormat="1" ht="45">
      <c r="A125" s="87" t="s">
        <v>30</v>
      </c>
      <c r="B125" s="111"/>
      <c r="C125" s="112" t="s">
        <v>203</v>
      </c>
      <c r="D125" s="112" t="s">
        <v>205</v>
      </c>
      <c r="E125" s="112" t="s">
        <v>29</v>
      </c>
      <c r="F125" s="112"/>
      <c r="G125" s="113">
        <f>G126</f>
        <v>0</v>
      </c>
    </row>
    <row r="126" spans="1:7" s="40" customFormat="1" ht="22.5">
      <c r="A126" s="78" t="s">
        <v>27</v>
      </c>
      <c r="B126" s="111"/>
      <c r="C126" s="112" t="s">
        <v>203</v>
      </c>
      <c r="D126" s="112" t="s">
        <v>205</v>
      </c>
      <c r="E126" s="112" t="s">
        <v>29</v>
      </c>
      <c r="F126" s="112" t="s">
        <v>24</v>
      </c>
      <c r="G126" s="113"/>
    </row>
    <row r="127" spans="1:7" s="40" customFormat="1" ht="11.25">
      <c r="A127" s="81" t="s">
        <v>32</v>
      </c>
      <c r="B127" s="111"/>
      <c r="C127" s="112" t="s">
        <v>203</v>
      </c>
      <c r="D127" s="112" t="s">
        <v>205</v>
      </c>
      <c r="E127" s="112" t="s">
        <v>31</v>
      </c>
      <c r="F127" s="112"/>
      <c r="G127" s="113">
        <f>G128</f>
        <v>0</v>
      </c>
    </row>
    <row r="128" spans="1:7" s="40" customFormat="1" ht="22.5">
      <c r="A128" s="78" t="s">
        <v>27</v>
      </c>
      <c r="B128" s="111"/>
      <c r="C128" s="112" t="s">
        <v>203</v>
      </c>
      <c r="D128" s="112" t="s">
        <v>205</v>
      </c>
      <c r="E128" s="112" t="s">
        <v>31</v>
      </c>
      <c r="F128" s="112" t="s">
        <v>24</v>
      </c>
      <c r="G128" s="113"/>
    </row>
    <row r="129" spans="1:7" s="40" customFormat="1" ht="22.5">
      <c r="A129" s="78" t="s">
        <v>34</v>
      </c>
      <c r="B129" s="111"/>
      <c r="C129" s="112" t="s">
        <v>203</v>
      </c>
      <c r="D129" s="112" t="s">
        <v>205</v>
      </c>
      <c r="E129" s="112" t="s">
        <v>33</v>
      </c>
      <c r="F129" s="112"/>
      <c r="G129" s="113">
        <f>G130</f>
        <v>0</v>
      </c>
    </row>
    <row r="130" spans="1:7" s="40" customFormat="1" ht="22.5">
      <c r="A130" s="78" t="s">
        <v>27</v>
      </c>
      <c r="B130" s="111"/>
      <c r="C130" s="112" t="s">
        <v>203</v>
      </c>
      <c r="D130" s="112" t="s">
        <v>205</v>
      </c>
      <c r="E130" s="112" t="s">
        <v>33</v>
      </c>
      <c r="F130" s="112" t="s">
        <v>24</v>
      </c>
      <c r="G130" s="113"/>
    </row>
    <row r="131" spans="1:7" s="40" customFormat="1" ht="22.5">
      <c r="A131" s="78" t="s">
        <v>206</v>
      </c>
      <c r="B131" s="111"/>
      <c r="C131" s="112" t="s">
        <v>203</v>
      </c>
      <c r="D131" s="112" t="s">
        <v>205</v>
      </c>
      <c r="E131" s="112" t="s">
        <v>35</v>
      </c>
      <c r="F131" s="112"/>
      <c r="G131" s="113">
        <f>G132</f>
        <v>0</v>
      </c>
    </row>
    <row r="132" spans="1:7" s="40" customFormat="1" ht="11.25">
      <c r="A132" s="81" t="s">
        <v>52</v>
      </c>
      <c r="B132" s="111"/>
      <c r="C132" s="112" t="s">
        <v>203</v>
      </c>
      <c r="D132" s="112" t="s">
        <v>205</v>
      </c>
      <c r="E132" s="112" t="s">
        <v>35</v>
      </c>
      <c r="F132" s="112" t="s">
        <v>197</v>
      </c>
      <c r="G132" s="110"/>
    </row>
    <row r="133" spans="1:7" s="37" customFormat="1" ht="10.5">
      <c r="A133" s="88" t="s">
        <v>288</v>
      </c>
      <c r="B133" s="70">
        <v>948</v>
      </c>
      <c r="C133" s="95"/>
      <c r="D133" s="95"/>
      <c r="E133" s="95"/>
      <c r="F133" s="95"/>
      <c r="G133" s="90">
        <f>G134</f>
        <v>0</v>
      </c>
    </row>
    <row r="134" spans="1:7" s="41" customFormat="1" ht="10.5">
      <c r="A134" s="96" t="s">
        <v>89</v>
      </c>
      <c r="B134" s="114"/>
      <c r="C134" s="97" t="s">
        <v>195</v>
      </c>
      <c r="D134" s="94"/>
      <c r="E134" s="94"/>
      <c r="F134" s="94"/>
      <c r="G134" s="93">
        <f>G135</f>
        <v>0</v>
      </c>
    </row>
    <row r="135" spans="1:7" s="43" customFormat="1" ht="10.5">
      <c r="A135" s="85" t="s">
        <v>88</v>
      </c>
      <c r="B135" s="115"/>
      <c r="C135" s="116" t="s">
        <v>195</v>
      </c>
      <c r="D135" s="116" t="s">
        <v>215</v>
      </c>
      <c r="E135" s="116"/>
      <c r="F135" s="116"/>
      <c r="G135" s="76">
        <f>G136</f>
        <v>0</v>
      </c>
    </row>
    <row r="136" spans="1:10" ht="11.25">
      <c r="A136" s="81" t="s">
        <v>87</v>
      </c>
      <c r="B136" s="115"/>
      <c r="C136" s="117" t="s">
        <v>195</v>
      </c>
      <c r="D136" s="117" t="s">
        <v>215</v>
      </c>
      <c r="E136" s="117" t="s">
        <v>86</v>
      </c>
      <c r="F136" s="117"/>
      <c r="G136" s="80">
        <f>G137</f>
        <v>0</v>
      </c>
      <c r="J136" s="34"/>
    </row>
    <row r="137" spans="1:10" ht="11.25">
      <c r="A137" s="81" t="s">
        <v>85</v>
      </c>
      <c r="B137" s="115"/>
      <c r="C137" s="117" t="s">
        <v>195</v>
      </c>
      <c r="D137" s="117" t="s">
        <v>215</v>
      </c>
      <c r="E137" s="117" t="s">
        <v>84</v>
      </c>
      <c r="F137" s="117"/>
      <c r="G137" s="80">
        <f>G138</f>
        <v>0</v>
      </c>
      <c r="J137" s="34"/>
    </row>
    <row r="138" spans="1:10" ht="11.25">
      <c r="A138" s="81" t="s">
        <v>58</v>
      </c>
      <c r="B138" s="115"/>
      <c r="C138" s="117" t="s">
        <v>195</v>
      </c>
      <c r="D138" s="117" t="s">
        <v>215</v>
      </c>
      <c r="E138" s="117" t="s">
        <v>84</v>
      </c>
      <c r="F138" s="117" t="s">
        <v>55</v>
      </c>
      <c r="G138" s="80"/>
      <c r="J138" s="34"/>
    </row>
    <row r="139" spans="1:7" s="37" customFormat="1" ht="10.5">
      <c r="A139" s="70" t="s">
        <v>265</v>
      </c>
      <c r="B139" s="118" t="s">
        <v>266</v>
      </c>
      <c r="C139" s="119"/>
      <c r="D139" s="119"/>
      <c r="E139" s="119"/>
      <c r="F139" s="119"/>
      <c r="G139" s="90">
        <f>G140</f>
        <v>0</v>
      </c>
    </row>
    <row r="140" spans="1:7" s="41" customFormat="1" ht="10.5">
      <c r="A140" s="96" t="s">
        <v>89</v>
      </c>
      <c r="B140" s="114"/>
      <c r="C140" s="97" t="s">
        <v>195</v>
      </c>
      <c r="D140" s="97"/>
      <c r="E140" s="97"/>
      <c r="F140" s="97"/>
      <c r="G140" s="93">
        <f>G141</f>
        <v>0</v>
      </c>
    </row>
    <row r="141" spans="1:7" s="37" customFormat="1" ht="10.5">
      <c r="A141" s="84" t="s">
        <v>213</v>
      </c>
      <c r="B141" s="120"/>
      <c r="C141" s="116" t="s">
        <v>195</v>
      </c>
      <c r="D141" s="116" t="s">
        <v>214</v>
      </c>
      <c r="E141" s="116"/>
      <c r="F141" s="116"/>
      <c r="G141" s="76">
        <f>G142</f>
        <v>0</v>
      </c>
    </row>
    <row r="142" spans="1:10" ht="11.25">
      <c r="A142" s="81" t="s">
        <v>41</v>
      </c>
      <c r="B142" s="121"/>
      <c r="C142" s="79" t="s">
        <v>195</v>
      </c>
      <c r="D142" s="79" t="s">
        <v>214</v>
      </c>
      <c r="E142" s="79" t="s">
        <v>40</v>
      </c>
      <c r="F142" s="79"/>
      <c r="G142" s="80">
        <f>G143+G145</f>
        <v>0</v>
      </c>
      <c r="J142" s="34"/>
    </row>
    <row r="143" spans="1:10" ht="77.25" customHeight="1">
      <c r="A143" s="122" t="s">
        <v>262</v>
      </c>
      <c r="B143" s="115"/>
      <c r="C143" s="117" t="s">
        <v>195</v>
      </c>
      <c r="D143" s="117" t="s">
        <v>214</v>
      </c>
      <c r="E143" s="117" t="s">
        <v>261</v>
      </c>
      <c r="F143" s="117"/>
      <c r="G143" s="80">
        <f>G144</f>
        <v>0</v>
      </c>
      <c r="J143" s="34"/>
    </row>
    <row r="144" spans="1:10" ht="11.25">
      <c r="A144" s="81" t="s">
        <v>58</v>
      </c>
      <c r="B144" s="123"/>
      <c r="C144" s="124" t="s">
        <v>195</v>
      </c>
      <c r="D144" s="124" t="s">
        <v>214</v>
      </c>
      <c r="E144" s="124" t="s">
        <v>261</v>
      </c>
      <c r="F144" s="124" t="s">
        <v>55</v>
      </c>
      <c r="G144" s="125"/>
      <c r="I144" s="34" t="s">
        <v>90</v>
      </c>
      <c r="J144" s="34"/>
    </row>
    <row r="145" spans="1:10" ht="11.25">
      <c r="A145" s="82" t="s">
        <v>240</v>
      </c>
      <c r="B145" s="120"/>
      <c r="C145" s="117" t="s">
        <v>195</v>
      </c>
      <c r="D145" s="117" t="s">
        <v>214</v>
      </c>
      <c r="E145" s="117" t="s">
        <v>260</v>
      </c>
      <c r="F145" s="79"/>
      <c r="G145" s="80">
        <f>G146</f>
        <v>0</v>
      </c>
      <c r="J145" s="34"/>
    </row>
    <row r="146" spans="1:10" ht="11.25">
      <c r="A146" s="81" t="s">
        <v>42</v>
      </c>
      <c r="B146" s="120"/>
      <c r="C146" s="117" t="s">
        <v>195</v>
      </c>
      <c r="D146" s="117" t="s">
        <v>214</v>
      </c>
      <c r="E146" s="117" t="s">
        <v>260</v>
      </c>
      <c r="F146" s="126" t="s">
        <v>39</v>
      </c>
      <c r="G146" s="125"/>
      <c r="I146" s="34" t="s">
        <v>150</v>
      </c>
      <c r="J146" s="34"/>
    </row>
    <row r="147" spans="1:7" s="41" customFormat="1" ht="21">
      <c r="A147" s="70" t="s">
        <v>267</v>
      </c>
      <c r="B147" s="127">
        <v>947</v>
      </c>
      <c r="C147" s="119"/>
      <c r="D147" s="119"/>
      <c r="E147" s="119"/>
      <c r="F147" s="119"/>
      <c r="G147" s="90">
        <f>G148</f>
        <v>0</v>
      </c>
    </row>
    <row r="148" spans="1:7" s="39" customFormat="1" ht="11.25">
      <c r="A148" s="74" t="s">
        <v>154</v>
      </c>
      <c r="B148" s="67"/>
      <c r="C148" s="75" t="s">
        <v>212</v>
      </c>
      <c r="D148" s="79"/>
      <c r="E148" s="79"/>
      <c r="F148" s="79"/>
      <c r="G148" s="80">
        <f>G149</f>
        <v>0</v>
      </c>
    </row>
    <row r="149" spans="1:7" s="39" customFormat="1" ht="11.25">
      <c r="A149" s="81" t="s">
        <v>155</v>
      </c>
      <c r="B149" s="66"/>
      <c r="C149" s="79" t="s">
        <v>212</v>
      </c>
      <c r="D149" s="79" t="s">
        <v>215</v>
      </c>
      <c r="E149" s="79"/>
      <c r="F149" s="79"/>
      <c r="G149" s="80">
        <f>G150</f>
        <v>0</v>
      </c>
    </row>
    <row r="150" spans="1:7" s="40" customFormat="1" ht="11.25">
      <c r="A150" s="81" t="s">
        <v>219</v>
      </c>
      <c r="B150" s="128"/>
      <c r="C150" s="101" t="s">
        <v>212</v>
      </c>
      <c r="D150" s="101" t="s">
        <v>215</v>
      </c>
      <c r="E150" s="101" t="s">
        <v>105</v>
      </c>
      <c r="F150" s="101"/>
      <c r="G150" s="102">
        <f>G151</f>
        <v>0</v>
      </c>
    </row>
    <row r="151" spans="1:7" s="40" customFormat="1" ht="11.25">
      <c r="A151" s="81" t="s">
        <v>9</v>
      </c>
      <c r="B151" s="128"/>
      <c r="C151" s="101" t="s">
        <v>212</v>
      </c>
      <c r="D151" s="101" t="s">
        <v>215</v>
      </c>
      <c r="E151" s="101" t="s">
        <v>105</v>
      </c>
      <c r="F151" s="101" t="s">
        <v>7</v>
      </c>
      <c r="G151" s="102"/>
    </row>
    <row r="152" spans="1:10" ht="21">
      <c r="A152" s="70" t="s">
        <v>268</v>
      </c>
      <c r="B152" s="104">
        <v>924</v>
      </c>
      <c r="C152" s="119"/>
      <c r="D152" s="119"/>
      <c r="E152" s="119"/>
      <c r="F152" s="119"/>
      <c r="G152" s="90">
        <f>G153+G158+G186</f>
        <v>0</v>
      </c>
      <c r="J152" s="34"/>
    </row>
    <row r="153" spans="1:7" s="42" customFormat="1" ht="11.25">
      <c r="A153" s="74" t="s">
        <v>193</v>
      </c>
      <c r="B153" s="108"/>
      <c r="C153" s="97" t="s">
        <v>194</v>
      </c>
      <c r="D153" s="97"/>
      <c r="E153" s="97"/>
      <c r="F153" s="97"/>
      <c r="G153" s="93">
        <f>G154</f>
        <v>0</v>
      </c>
    </row>
    <row r="154" spans="1:8" s="38" customFormat="1" ht="11.25">
      <c r="A154" s="83" t="s">
        <v>273</v>
      </c>
      <c r="B154" s="67"/>
      <c r="C154" s="75" t="s">
        <v>4</v>
      </c>
      <c r="D154" s="75" t="s">
        <v>18</v>
      </c>
      <c r="E154" s="75"/>
      <c r="F154" s="75"/>
      <c r="G154" s="76">
        <f>G155</f>
        <v>0</v>
      </c>
      <c r="H154" s="39"/>
    </row>
    <row r="155" spans="1:8" s="38" customFormat="1" ht="22.5">
      <c r="A155" s="78" t="s">
        <v>21</v>
      </c>
      <c r="B155" s="66"/>
      <c r="C155" s="79" t="s">
        <v>194</v>
      </c>
      <c r="D155" s="79" t="s">
        <v>18</v>
      </c>
      <c r="E155" s="79" t="s">
        <v>20</v>
      </c>
      <c r="F155" s="79"/>
      <c r="G155" s="80">
        <f>G156</f>
        <v>0</v>
      </c>
      <c r="H155" s="39"/>
    </row>
    <row r="156" spans="1:8" s="38" customFormat="1" ht="11.25">
      <c r="A156" s="81" t="s">
        <v>286</v>
      </c>
      <c r="B156" s="66"/>
      <c r="C156" s="79" t="s">
        <v>4</v>
      </c>
      <c r="D156" s="79" t="s">
        <v>18</v>
      </c>
      <c r="E156" s="79" t="s">
        <v>19</v>
      </c>
      <c r="F156" s="79"/>
      <c r="G156" s="80">
        <f>G157</f>
        <v>0</v>
      </c>
      <c r="H156" s="39"/>
    </row>
    <row r="157" spans="1:9" s="38" customFormat="1" ht="11.25">
      <c r="A157" s="81" t="s">
        <v>9</v>
      </c>
      <c r="B157" s="66"/>
      <c r="C157" s="79" t="s">
        <v>194</v>
      </c>
      <c r="D157" s="79" t="s">
        <v>18</v>
      </c>
      <c r="E157" s="79" t="s">
        <v>19</v>
      </c>
      <c r="F157" s="79" t="s">
        <v>7</v>
      </c>
      <c r="G157" s="80"/>
      <c r="H157" s="39"/>
      <c r="I157" s="39" t="s">
        <v>167</v>
      </c>
    </row>
    <row r="158" spans="1:7" s="42" customFormat="1" ht="11.25">
      <c r="A158" s="91" t="s">
        <v>222</v>
      </c>
      <c r="B158" s="108"/>
      <c r="C158" s="97" t="s">
        <v>200</v>
      </c>
      <c r="D158" s="97"/>
      <c r="E158" s="97"/>
      <c r="F158" s="97"/>
      <c r="G158" s="93">
        <f>G159+G163+G173+G179</f>
        <v>0</v>
      </c>
    </row>
    <row r="159" spans="1:10" ht="11.25">
      <c r="A159" s="84" t="s">
        <v>223</v>
      </c>
      <c r="B159" s="108"/>
      <c r="C159" s="97" t="s">
        <v>200</v>
      </c>
      <c r="D159" s="97" t="s">
        <v>194</v>
      </c>
      <c r="E159" s="97"/>
      <c r="F159" s="97"/>
      <c r="G159" s="93">
        <f>G160</f>
        <v>0</v>
      </c>
      <c r="J159" s="34"/>
    </row>
    <row r="160" spans="1:10" ht="11.25">
      <c r="A160" s="81" t="s">
        <v>224</v>
      </c>
      <c r="B160" s="123"/>
      <c r="C160" s="124" t="s">
        <v>200</v>
      </c>
      <c r="D160" s="124" t="s">
        <v>194</v>
      </c>
      <c r="E160" s="124" t="s">
        <v>92</v>
      </c>
      <c r="F160" s="124"/>
      <c r="G160" s="125">
        <f>G161</f>
        <v>0</v>
      </c>
      <c r="J160" s="34"/>
    </row>
    <row r="161" spans="1:10" ht="11.25">
      <c r="A161" s="81" t="s">
        <v>240</v>
      </c>
      <c r="B161" s="123"/>
      <c r="C161" s="124" t="s">
        <v>200</v>
      </c>
      <c r="D161" s="124" t="s">
        <v>194</v>
      </c>
      <c r="E161" s="124" t="s">
        <v>91</v>
      </c>
      <c r="F161" s="124"/>
      <c r="G161" s="125">
        <f>G162</f>
        <v>0</v>
      </c>
      <c r="J161" s="34"/>
    </row>
    <row r="162" spans="1:9" s="43" customFormat="1" ht="11.25">
      <c r="A162" s="81" t="s">
        <v>42</v>
      </c>
      <c r="B162" s="123"/>
      <c r="C162" s="124" t="s">
        <v>200</v>
      </c>
      <c r="D162" s="124" t="s">
        <v>194</v>
      </c>
      <c r="E162" s="124" t="s">
        <v>91</v>
      </c>
      <c r="F162" s="124" t="s">
        <v>39</v>
      </c>
      <c r="G162" s="125"/>
      <c r="I162" s="34" t="s">
        <v>122</v>
      </c>
    </row>
    <row r="163" spans="1:10" ht="11.25">
      <c r="A163" s="85" t="s">
        <v>225</v>
      </c>
      <c r="B163" s="123"/>
      <c r="C163" s="129" t="s">
        <v>200</v>
      </c>
      <c r="D163" s="129" t="s">
        <v>205</v>
      </c>
      <c r="E163" s="129"/>
      <c r="F163" s="129"/>
      <c r="G163" s="130">
        <f>G164+G167+G170</f>
        <v>0</v>
      </c>
      <c r="J163" s="34"/>
    </row>
    <row r="164" spans="1:10" ht="11.25">
      <c r="A164" s="78" t="s">
        <v>226</v>
      </c>
      <c r="B164" s="123"/>
      <c r="C164" s="124" t="s">
        <v>200</v>
      </c>
      <c r="D164" s="124" t="s">
        <v>205</v>
      </c>
      <c r="E164" s="124" t="s">
        <v>94</v>
      </c>
      <c r="F164" s="124"/>
      <c r="G164" s="125">
        <f>G165</f>
        <v>0</v>
      </c>
      <c r="J164" s="34"/>
    </row>
    <row r="165" spans="1:10" ht="11.25">
      <c r="A165" s="81" t="s">
        <v>240</v>
      </c>
      <c r="B165" s="123"/>
      <c r="C165" s="124" t="s">
        <v>200</v>
      </c>
      <c r="D165" s="124" t="s">
        <v>205</v>
      </c>
      <c r="E165" s="124" t="s">
        <v>93</v>
      </c>
      <c r="F165" s="124"/>
      <c r="G165" s="125">
        <f>G166</f>
        <v>0</v>
      </c>
      <c r="J165" s="34"/>
    </row>
    <row r="166" spans="1:10" ht="11.25">
      <c r="A166" s="81" t="s">
        <v>42</v>
      </c>
      <c r="B166" s="123"/>
      <c r="C166" s="124" t="s">
        <v>200</v>
      </c>
      <c r="D166" s="124" t="s">
        <v>205</v>
      </c>
      <c r="E166" s="124" t="s">
        <v>93</v>
      </c>
      <c r="F166" s="124" t="s">
        <v>39</v>
      </c>
      <c r="G166" s="125"/>
      <c r="I166" s="34" t="s">
        <v>121</v>
      </c>
      <c r="J166" s="34"/>
    </row>
    <row r="167" spans="1:10" ht="11.25">
      <c r="A167" s="81" t="s">
        <v>227</v>
      </c>
      <c r="B167" s="123"/>
      <c r="C167" s="124" t="s">
        <v>200</v>
      </c>
      <c r="D167" s="124" t="s">
        <v>205</v>
      </c>
      <c r="E167" s="124" t="s">
        <v>96</v>
      </c>
      <c r="F167" s="124"/>
      <c r="G167" s="125">
        <f>G168</f>
        <v>0</v>
      </c>
      <c r="J167" s="34"/>
    </row>
    <row r="168" spans="1:10" ht="11.25">
      <c r="A168" s="81" t="s">
        <v>240</v>
      </c>
      <c r="B168" s="123"/>
      <c r="C168" s="124" t="s">
        <v>200</v>
      </c>
      <c r="D168" s="124" t="s">
        <v>205</v>
      </c>
      <c r="E168" s="124" t="s">
        <v>95</v>
      </c>
      <c r="F168" s="124"/>
      <c r="G168" s="125">
        <f>G169</f>
        <v>0</v>
      </c>
      <c r="J168" s="34"/>
    </row>
    <row r="169" spans="1:10" ht="11.25">
      <c r="A169" s="81" t="s">
        <v>42</v>
      </c>
      <c r="B169" s="123"/>
      <c r="C169" s="124" t="s">
        <v>200</v>
      </c>
      <c r="D169" s="124" t="s">
        <v>205</v>
      </c>
      <c r="E169" s="124" t="s">
        <v>95</v>
      </c>
      <c r="F169" s="124" t="s">
        <v>39</v>
      </c>
      <c r="G169" s="125"/>
      <c r="I169" s="34" t="s">
        <v>120</v>
      </c>
      <c r="J169" s="34"/>
    </row>
    <row r="170" spans="1:10" ht="11.25">
      <c r="A170" s="81" t="s">
        <v>283</v>
      </c>
      <c r="B170" s="123"/>
      <c r="C170" s="124" t="s">
        <v>200</v>
      </c>
      <c r="D170" s="124" t="s">
        <v>205</v>
      </c>
      <c r="E170" s="124" t="s">
        <v>98</v>
      </c>
      <c r="F170" s="124"/>
      <c r="G170" s="125">
        <f>G171</f>
        <v>0</v>
      </c>
      <c r="J170" s="34"/>
    </row>
    <row r="171" spans="1:10" ht="11.25">
      <c r="A171" s="78" t="s">
        <v>106</v>
      </c>
      <c r="B171" s="123"/>
      <c r="C171" s="124" t="s">
        <v>200</v>
      </c>
      <c r="D171" s="124" t="s">
        <v>205</v>
      </c>
      <c r="E171" s="124" t="s">
        <v>97</v>
      </c>
      <c r="F171" s="124"/>
      <c r="G171" s="125">
        <f>G172</f>
        <v>0</v>
      </c>
      <c r="J171" s="34"/>
    </row>
    <row r="172" spans="1:9" s="43" customFormat="1" ht="11.25">
      <c r="A172" s="81" t="s">
        <v>42</v>
      </c>
      <c r="B172" s="123"/>
      <c r="C172" s="124" t="s">
        <v>200</v>
      </c>
      <c r="D172" s="124" t="s">
        <v>205</v>
      </c>
      <c r="E172" s="124" t="s">
        <v>97</v>
      </c>
      <c r="F172" s="124" t="s">
        <v>39</v>
      </c>
      <c r="G172" s="125"/>
      <c r="I172" s="34" t="s">
        <v>119</v>
      </c>
    </row>
    <row r="173" spans="1:10" ht="11.25">
      <c r="A173" s="84" t="s">
        <v>229</v>
      </c>
      <c r="B173" s="123"/>
      <c r="C173" s="129" t="s">
        <v>200</v>
      </c>
      <c r="D173" s="129" t="s">
        <v>200</v>
      </c>
      <c r="E173" s="129"/>
      <c r="F173" s="129"/>
      <c r="G173" s="130">
        <f>G174+G177</f>
        <v>0</v>
      </c>
      <c r="J173" s="34"/>
    </row>
    <row r="174" spans="1:10" ht="11.25">
      <c r="A174" s="78" t="s">
        <v>282</v>
      </c>
      <c r="B174" s="123"/>
      <c r="C174" s="124" t="s">
        <v>200</v>
      </c>
      <c r="D174" s="124" t="s">
        <v>200</v>
      </c>
      <c r="E174" s="124" t="s">
        <v>102</v>
      </c>
      <c r="F174" s="124"/>
      <c r="G174" s="125">
        <f>G175</f>
        <v>0</v>
      </c>
      <c r="J174" s="34"/>
    </row>
    <row r="175" spans="1:10" ht="11.25">
      <c r="A175" s="81" t="s">
        <v>131</v>
      </c>
      <c r="B175" s="123"/>
      <c r="C175" s="124" t="s">
        <v>200</v>
      </c>
      <c r="D175" s="124" t="s">
        <v>200</v>
      </c>
      <c r="E175" s="124" t="s">
        <v>101</v>
      </c>
      <c r="F175" s="124"/>
      <c r="G175" s="125">
        <f>G176</f>
        <v>0</v>
      </c>
      <c r="I175" s="34" t="s">
        <v>258</v>
      </c>
      <c r="J175" s="34"/>
    </row>
    <row r="176" spans="1:10" ht="11.25">
      <c r="A176" s="81" t="s">
        <v>9</v>
      </c>
      <c r="B176" s="123"/>
      <c r="C176" s="124" t="s">
        <v>200</v>
      </c>
      <c r="D176" s="124" t="s">
        <v>200</v>
      </c>
      <c r="E176" s="124" t="s">
        <v>101</v>
      </c>
      <c r="F176" s="124" t="s">
        <v>7</v>
      </c>
      <c r="G176" s="125"/>
      <c r="J176" s="34"/>
    </row>
    <row r="177" spans="1:10" ht="11.25">
      <c r="A177" s="82" t="s">
        <v>240</v>
      </c>
      <c r="B177" s="123"/>
      <c r="C177" s="124" t="s">
        <v>200</v>
      </c>
      <c r="D177" s="124" t="s">
        <v>200</v>
      </c>
      <c r="E177" s="124" t="s">
        <v>210</v>
      </c>
      <c r="F177" s="124"/>
      <c r="G177" s="125">
        <f>G178</f>
        <v>0</v>
      </c>
      <c r="I177" s="34" t="s">
        <v>209</v>
      </c>
      <c r="J177" s="34"/>
    </row>
    <row r="178" spans="1:7" s="43" customFormat="1" ht="11.25">
      <c r="A178" s="82" t="s">
        <v>42</v>
      </c>
      <c r="B178" s="123"/>
      <c r="C178" s="124" t="s">
        <v>200</v>
      </c>
      <c r="D178" s="124" t="s">
        <v>200</v>
      </c>
      <c r="E178" s="124" t="s">
        <v>210</v>
      </c>
      <c r="F178" s="124" t="s">
        <v>39</v>
      </c>
      <c r="G178" s="125"/>
    </row>
    <row r="179" spans="1:10" ht="11.25">
      <c r="A179" s="84" t="s">
        <v>231</v>
      </c>
      <c r="B179" s="123"/>
      <c r="C179" s="129" t="s">
        <v>200</v>
      </c>
      <c r="D179" s="129" t="s">
        <v>212</v>
      </c>
      <c r="E179" s="129"/>
      <c r="F179" s="129"/>
      <c r="G179" s="130">
        <f>G180+G183</f>
        <v>0</v>
      </c>
      <c r="J179" s="34"/>
    </row>
    <row r="180" spans="1:10" ht="33.75">
      <c r="A180" s="131" t="s">
        <v>8</v>
      </c>
      <c r="B180" s="132"/>
      <c r="C180" s="133" t="s">
        <v>200</v>
      </c>
      <c r="D180" s="133" t="s">
        <v>212</v>
      </c>
      <c r="E180" s="133" t="s">
        <v>3</v>
      </c>
      <c r="F180" s="133"/>
      <c r="G180" s="134">
        <f>G181</f>
        <v>0</v>
      </c>
      <c r="J180" s="34"/>
    </row>
    <row r="181" spans="1:10" ht="11.25">
      <c r="A181" s="81" t="s">
        <v>196</v>
      </c>
      <c r="B181" s="123"/>
      <c r="C181" s="124" t="s">
        <v>200</v>
      </c>
      <c r="D181" s="124" t="s">
        <v>212</v>
      </c>
      <c r="E181" s="124" t="s">
        <v>2</v>
      </c>
      <c r="F181" s="124"/>
      <c r="G181" s="125">
        <f>G182</f>
        <v>0</v>
      </c>
      <c r="I181" s="34" t="s">
        <v>259</v>
      </c>
      <c r="J181" s="34"/>
    </row>
    <row r="182" spans="1:10" ht="11.25">
      <c r="A182" s="81" t="s">
        <v>9</v>
      </c>
      <c r="B182" s="123"/>
      <c r="C182" s="124" t="s">
        <v>200</v>
      </c>
      <c r="D182" s="124" t="s">
        <v>212</v>
      </c>
      <c r="E182" s="124" t="s">
        <v>2</v>
      </c>
      <c r="F182" s="124" t="s">
        <v>7</v>
      </c>
      <c r="G182" s="125"/>
      <c r="J182" s="34"/>
    </row>
    <row r="183" spans="1:10" ht="45">
      <c r="A183" s="78" t="s">
        <v>237</v>
      </c>
      <c r="B183" s="123"/>
      <c r="C183" s="124" t="s">
        <v>200</v>
      </c>
      <c r="D183" s="124" t="s">
        <v>212</v>
      </c>
      <c r="E183" s="124" t="s">
        <v>104</v>
      </c>
      <c r="F183" s="124"/>
      <c r="G183" s="125">
        <f>G184</f>
        <v>0</v>
      </c>
      <c r="J183" s="34"/>
    </row>
    <row r="184" spans="1:10" ht="11.25">
      <c r="A184" s="81" t="s">
        <v>240</v>
      </c>
      <c r="B184" s="123"/>
      <c r="C184" s="124" t="s">
        <v>200</v>
      </c>
      <c r="D184" s="124" t="s">
        <v>212</v>
      </c>
      <c r="E184" s="124" t="s">
        <v>103</v>
      </c>
      <c r="F184" s="124"/>
      <c r="G184" s="125">
        <f>G185</f>
        <v>0</v>
      </c>
      <c r="I184" s="34" t="s">
        <v>123</v>
      </c>
      <c r="J184" s="34"/>
    </row>
    <row r="185" spans="1:10" ht="11.25">
      <c r="A185" s="81" t="s">
        <v>42</v>
      </c>
      <c r="B185" s="123"/>
      <c r="C185" s="124" t="s">
        <v>200</v>
      </c>
      <c r="D185" s="124" t="s">
        <v>212</v>
      </c>
      <c r="E185" s="124" t="s">
        <v>103</v>
      </c>
      <c r="F185" s="124" t="s">
        <v>39</v>
      </c>
      <c r="G185" s="125"/>
      <c r="J185" s="34"/>
    </row>
    <row r="186" spans="1:10" ht="11.25">
      <c r="A186" s="135" t="s">
        <v>242</v>
      </c>
      <c r="B186" s="136"/>
      <c r="C186" s="137" t="s">
        <v>244</v>
      </c>
      <c r="D186" s="137"/>
      <c r="E186" s="137"/>
      <c r="F186" s="137"/>
      <c r="G186" s="138">
        <f>G187</f>
        <v>0</v>
      </c>
      <c r="J186" s="34"/>
    </row>
    <row r="187" spans="1:10" ht="11.25">
      <c r="A187" s="84" t="s">
        <v>164</v>
      </c>
      <c r="B187" s="123"/>
      <c r="C187" s="124" t="s">
        <v>244</v>
      </c>
      <c r="D187" s="124" t="s">
        <v>195</v>
      </c>
      <c r="E187" s="124"/>
      <c r="F187" s="124"/>
      <c r="G187" s="125">
        <f>G188</f>
        <v>0</v>
      </c>
      <c r="J187" s="34"/>
    </row>
    <row r="188" spans="1:10" ht="11.25">
      <c r="A188" s="81" t="s">
        <v>82</v>
      </c>
      <c r="B188" s="123"/>
      <c r="C188" s="124" t="s">
        <v>244</v>
      </c>
      <c r="D188" s="124" t="s">
        <v>195</v>
      </c>
      <c r="E188" s="124" t="s">
        <v>81</v>
      </c>
      <c r="F188" s="124"/>
      <c r="G188" s="125">
        <f>G189</f>
        <v>0</v>
      </c>
      <c r="J188" s="34"/>
    </row>
    <row r="189" spans="1:10" ht="22.5">
      <c r="A189" s="87" t="s">
        <v>165</v>
      </c>
      <c r="B189" s="123"/>
      <c r="C189" s="124" t="s">
        <v>244</v>
      </c>
      <c r="D189" s="124" t="s">
        <v>195</v>
      </c>
      <c r="E189" s="124" t="s">
        <v>163</v>
      </c>
      <c r="F189" s="124"/>
      <c r="G189" s="125">
        <f>G190</f>
        <v>0</v>
      </c>
      <c r="J189" s="34"/>
    </row>
    <row r="190" spans="1:13" s="37" customFormat="1" ht="30.75" customHeight="1">
      <c r="A190" s="81" t="s">
        <v>52</v>
      </c>
      <c r="B190" s="123"/>
      <c r="C190" s="124" t="s">
        <v>244</v>
      </c>
      <c r="D190" s="124" t="s">
        <v>195</v>
      </c>
      <c r="E190" s="124" t="s">
        <v>163</v>
      </c>
      <c r="F190" s="124" t="s">
        <v>197</v>
      </c>
      <c r="G190" s="125"/>
      <c r="I190" s="139" t="s">
        <v>166</v>
      </c>
      <c r="K190" s="34"/>
      <c r="L190" s="34"/>
      <c r="M190" s="34"/>
    </row>
    <row r="191" spans="1:7" s="42" customFormat="1" ht="13.5" customHeight="1">
      <c r="A191" s="140" t="s">
        <v>132</v>
      </c>
      <c r="B191" s="70">
        <v>943</v>
      </c>
      <c r="C191" s="119"/>
      <c r="D191" s="119"/>
      <c r="E191" s="119"/>
      <c r="F191" s="119"/>
      <c r="G191" s="90">
        <f>G192</f>
        <v>0</v>
      </c>
    </row>
    <row r="192" spans="1:7" s="43" customFormat="1" ht="10.5">
      <c r="A192" s="96" t="s">
        <v>222</v>
      </c>
      <c r="B192" s="108"/>
      <c r="C192" s="97" t="s">
        <v>200</v>
      </c>
      <c r="D192" s="97"/>
      <c r="E192" s="97"/>
      <c r="F192" s="97"/>
      <c r="G192" s="93">
        <f>G193</f>
        <v>0</v>
      </c>
    </row>
    <row r="193" spans="1:10" ht="11.25">
      <c r="A193" s="84" t="s">
        <v>229</v>
      </c>
      <c r="B193" s="123"/>
      <c r="C193" s="129" t="s">
        <v>200</v>
      </c>
      <c r="D193" s="129" t="s">
        <v>200</v>
      </c>
      <c r="E193" s="129"/>
      <c r="F193" s="129"/>
      <c r="G193" s="130">
        <f>G194</f>
        <v>0</v>
      </c>
      <c r="J193" s="34"/>
    </row>
    <row r="194" spans="1:10" ht="11.25">
      <c r="A194" s="81" t="s">
        <v>281</v>
      </c>
      <c r="B194" s="123"/>
      <c r="C194" s="124" t="s">
        <v>200</v>
      </c>
      <c r="D194" s="124" t="s">
        <v>200</v>
      </c>
      <c r="E194" s="124" t="s">
        <v>134</v>
      </c>
      <c r="F194" s="124"/>
      <c r="G194" s="125">
        <f>G195</f>
        <v>0</v>
      </c>
      <c r="J194" s="34"/>
    </row>
    <row r="195" spans="1:10" ht="11.25">
      <c r="A195" s="81" t="s">
        <v>230</v>
      </c>
      <c r="B195" s="115"/>
      <c r="C195" s="79" t="s">
        <v>200</v>
      </c>
      <c r="D195" s="79" t="s">
        <v>200</v>
      </c>
      <c r="E195" s="79" t="s">
        <v>133</v>
      </c>
      <c r="F195" s="79"/>
      <c r="G195" s="80">
        <f>G196</f>
        <v>0</v>
      </c>
      <c r="J195" s="34"/>
    </row>
    <row r="196" spans="1:7" s="37" customFormat="1" ht="11.25">
      <c r="A196" s="81" t="s">
        <v>9</v>
      </c>
      <c r="B196" s="123"/>
      <c r="C196" s="79" t="s">
        <v>200</v>
      </c>
      <c r="D196" s="79" t="s">
        <v>200</v>
      </c>
      <c r="E196" s="79" t="s">
        <v>133</v>
      </c>
      <c r="F196" s="79" t="s">
        <v>39</v>
      </c>
      <c r="G196" s="125"/>
    </row>
    <row r="197" spans="1:7" s="36" customFormat="1" ht="29.25" customHeight="1">
      <c r="A197" s="140" t="s">
        <v>269</v>
      </c>
      <c r="B197" s="70">
        <v>944</v>
      </c>
      <c r="C197" s="119"/>
      <c r="D197" s="119"/>
      <c r="E197" s="119"/>
      <c r="F197" s="119"/>
      <c r="G197" s="90">
        <f>G198</f>
        <v>0</v>
      </c>
    </row>
    <row r="198" spans="1:10" ht="11.25">
      <c r="A198" s="96" t="s">
        <v>222</v>
      </c>
      <c r="B198" s="108"/>
      <c r="C198" s="97" t="s">
        <v>200</v>
      </c>
      <c r="D198" s="101"/>
      <c r="E198" s="101"/>
      <c r="F198" s="101"/>
      <c r="G198" s="102">
        <f>G199</f>
        <v>0</v>
      </c>
      <c r="J198" s="34"/>
    </row>
    <row r="199" spans="1:7" s="36" customFormat="1" ht="12.75" customHeight="1">
      <c r="A199" s="84" t="s">
        <v>229</v>
      </c>
      <c r="B199" s="123"/>
      <c r="C199" s="129" t="s">
        <v>200</v>
      </c>
      <c r="D199" s="129" t="s">
        <v>200</v>
      </c>
      <c r="E199" s="129"/>
      <c r="F199" s="129"/>
      <c r="G199" s="130">
        <f>G200</f>
        <v>0</v>
      </c>
    </row>
    <row r="200" spans="1:10" ht="15" customHeight="1">
      <c r="A200" s="81" t="s">
        <v>281</v>
      </c>
      <c r="B200" s="67"/>
      <c r="C200" s="79" t="s">
        <v>200</v>
      </c>
      <c r="D200" s="79" t="s">
        <v>200</v>
      </c>
      <c r="E200" s="79" t="s">
        <v>133</v>
      </c>
      <c r="F200" s="79"/>
      <c r="G200" s="80">
        <f>G201</f>
        <v>0</v>
      </c>
      <c r="J200" s="34"/>
    </row>
    <row r="201" spans="1:7" s="37" customFormat="1" ht="11.25">
      <c r="A201" s="82" t="s">
        <v>9</v>
      </c>
      <c r="B201" s="67"/>
      <c r="C201" s="79" t="s">
        <v>200</v>
      </c>
      <c r="D201" s="79" t="s">
        <v>200</v>
      </c>
      <c r="E201" s="79" t="s">
        <v>133</v>
      </c>
      <c r="F201" s="79" t="s">
        <v>7</v>
      </c>
      <c r="G201" s="80"/>
    </row>
    <row r="202" spans="1:7" s="36" customFormat="1" ht="21">
      <c r="A202" s="70" t="s">
        <v>287</v>
      </c>
      <c r="B202" s="70">
        <v>922</v>
      </c>
      <c r="C202" s="119"/>
      <c r="D202" s="119"/>
      <c r="E202" s="119"/>
      <c r="F202" s="119"/>
      <c r="G202" s="90">
        <f>G203+G208</f>
        <v>0</v>
      </c>
    </row>
    <row r="203" spans="1:9" s="44" customFormat="1" ht="11.25">
      <c r="A203" s="74" t="s">
        <v>222</v>
      </c>
      <c r="B203" s="67"/>
      <c r="C203" s="75" t="s">
        <v>200</v>
      </c>
      <c r="D203" s="75"/>
      <c r="E203" s="75"/>
      <c r="F203" s="75"/>
      <c r="G203" s="76"/>
      <c r="I203" s="45"/>
    </row>
    <row r="204" spans="1:9" s="44" customFormat="1" ht="12" customHeight="1">
      <c r="A204" s="83" t="s">
        <v>225</v>
      </c>
      <c r="B204" s="67"/>
      <c r="C204" s="75" t="s">
        <v>200</v>
      </c>
      <c r="D204" s="75" t="s">
        <v>205</v>
      </c>
      <c r="E204" s="75"/>
      <c r="F204" s="75"/>
      <c r="G204" s="76">
        <f>G205</f>
        <v>0</v>
      </c>
      <c r="I204" s="45"/>
    </row>
    <row r="205" spans="1:9" s="44" customFormat="1" ht="12" customHeight="1">
      <c r="A205" s="81" t="s">
        <v>227</v>
      </c>
      <c r="B205" s="123"/>
      <c r="C205" s="124" t="s">
        <v>200</v>
      </c>
      <c r="D205" s="124" t="s">
        <v>205</v>
      </c>
      <c r="E205" s="124" t="s">
        <v>96</v>
      </c>
      <c r="F205" s="124"/>
      <c r="G205" s="125">
        <f>G206</f>
        <v>0</v>
      </c>
      <c r="I205" s="45"/>
    </row>
    <row r="206" spans="1:9" s="44" customFormat="1" ht="12" customHeight="1">
      <c r="A206" s="81" t="s">
        <v>240</v>
      </c>
      <c r="B206" s="123"/>
      <c r="C206" s="124" t="s">
        <v>200</v>
      </c>
      <c r="D206" s="124" t="s">
        <v>205</v>
      </c>
      <c r="E206" s="124" t="s">
        <v>95</v>
      </c>
      <c r="F206" s="124"/>
      <c r="G206" s="125">
        <f>G207</f>
        <v>0</v>
      </c>
      <c r="I206" s="45"/>
    </row>
    <row r="207" spans="1:9" s="44" customFormat="1" ht="12" customHeight="1">
      <c r="A207" s="81" t="s">
        <v>42</v>
      </c>
      <c r="B207" s="123"/>
      <c r="C207" s="124" t="s">
        <v>200</v>
      </c>
      <c r="D207" s="124" t="s">
        <v>205</v>
      </c>
      <c r="E207" s="124" t="s">
        <v>95</v>
      </c>
      <c r="F207" s="124" t="s">
        <v>39</v>
      </c>
      <c r="G207" s="125"/>
      <c r="I207" s="45" t="s">
        <v>124</v>
      </c>
    </row>
    <row r="208" spans="1:9" s="44" customFormat="1" ht="12" customHeight="1">
      <c r="A208" s="83" t="s">
        <v>59</v>
      </c>
      <c r="B208" s="67"/>
      <c r="C208" s="75" t="s">
        <v>215</v>
      </c>
      <c r="D208" s="75"/>
      <c r="E208" s="75"/>
      <c r="F208" s="75"/>
      <c r="G208" s="76"/>
      <c r="I208" s="45"/>
    </row>
    <row r="209" spans="1:9" s="44" customFormat="1" ht="12" customHeight="1">
      <c r="A209" s="83" t="s">
        <v>232</v>
      </c>
      <c r="B209" s="67"/>
      <c r="C209" s="75" t="s">
        <v>215</v>
      </c>
      <c r="D209" s="75" t="s">
        <v>194</v>
      </c>
      <c r="E209" s="75"/>
      <c r="F209" s="75"/>
      <c r="G209" s="76"/>
      <c r="I209" s="45"/>
    </row>
    <row r="210" spans="1:9" s="44" customFormat="1" ht="12" customHeight="1">
      <c r="A210" s="78" t="s">
        <v>233</v>
      </c>
      <c r="B210" s="67"/>
      <c r="C210" s="79" t="s">
        <v>215</v>
      </c>
      <c r="D210" s="79" t="s">
        <v>194</v>
      </c>
      <c r="E210" s="79" t="s">
        <v>136</v>
      </c>
      <c r="F210" s="75"/>
      <c r="G210" s="80">
        <f>G211</f>
        <v>0</v>
      </c>
      <c r="I210" s="45"/>
    </row>
    <row r="211" spans="1:7" s="45" customFormat="1" ht="12" customHeight="1">
      <c r="A211" s="81" t="s">
        <v>240</v>
      </c>
      <c r="B211" s="67"/>
      <c r="C211" s="79" t="s">
        <v>215</v>
      </c>
      <c r="D211" s="79" t="s">
        <v>194</v>
      </c>
      <c r="E211" s="79" t="s">
        <v>135</v>
      </c>
      <c r="F211" s="75"/>
      <c r="G211" s="80">
        <f>G212</f>
        <v>0</v>
      </c>
    </row>
    <row r="212" spans="1:9" s="45" customFormat="1" ht="12" customHeight="1">
      <c r="A212" s="81" t="s">
        <v>42</v>
      </c>
      <c r="B212" s="66"/>
      <c r="C212" s="79" t="s">
        <v>215</v>
      </c>
      <c r="D212" s="79" t="s">
        <v>194</v>
      </c>
      <c r="E212" s="79" t="s">
        <v>135</v>
      </c>
      <c r="F212" s="79" t="s">
        <v>39</v>
      </c>
      <c r="G212" s="80"/>
      <c r="I212" s="45" t="s">
        <v>125</v>
      </c>
    </row>
    <row r="213" spans="1:7" s="45" customFormat="1" ht="12" customHeight="1">
      <c r="A213" s="81" t="s">
        <v>234</v>
      </c>
      <c r="B213" s="66"/>
      <c r="C213" s="79" t="s">
        <v>215</v>
      </c>
      <c r="D213" s="79" t="s">
        <v>194</v>
      </c>
      <c r="E213" s="79" t="s">
        <v>137</v>
      </c>
      <c r="F213" s="75"/>
      <c r="G213" s="80">
        <f>G214</f>
        <v>0</v>
      </c>
    </row>
    <row r="214" spans="1:7" s="45" customFormat="1" ht="12" customHeight="1">
      <c r="A214" s="81" t="s">
        <v>240</v>
      </c>
      <c r="B214" s="66"/>
      <c r="C214" s="79" t="s">
        <v>215</v>
      </c>
      <c r="D214" s="79" t="s">
        <v>194</v>
      </c>
      <c r="E214" s="79" t="s">
        <v>138</v>
      </c>
      <c r="F214" s="75"/>
      <c r="G214" s="80">
        <f>G215</f>
        <v>0</v>
      </c>
    </row>
    <row r="215" spans="1:9" s="45" customFormat="1" ht="12" customHeight="1">
      <c r="A215" s="81" t="s">
        <v>42</v>
      </c>
      <c r="B215" s="66"/>
      <c r="C215" s="79" t="s">
        <v>215</v>
      </c>
      <c r="D215" s="79" t="s">
        <v>194</v>
      </c>
      <c r="E215" s="79" t="s">
        <v>138</v>
      </c>
      <c r="F215" s="79" t="s">
        <v>39</v>
      </c>
      <c r="G215" s="80"/>
      <c r="I215" s="45" t="s">
        <v>126</v>
      </c>
    </row>
    <row r="216" spans="1:7" s="45" customFormat="1" ht="12" customHeight="1">
      <c r="A216" s="78" t="s">
        <v>255</v>
      </c>
      <c r="B216" s="66"/>
      <c r="C216" s="79" t="s">
        <v>215</v>
      </c>
      <c r="D216" s="79" t="s">
        <v>194</v>
      </c>
      <c r="E216" s="79" t="s">
        <v>253</v>
      </c>
      <c r="F216" s="79"/>
      <c r="G216" s="80">
        <f>G217</f>
        <v>0</v>
      </c>
    </row>
    <row r="217" spans="1:9" s="45" customFormat="1" ht="12" customHeight="1">
      <c r="A217" s="78" t="s">
        <v>256</v>
      </c>
      <c r="B217" s="66"/>
      <c r="C217" s="79" t="s">
        <v>215</v>
      </c>
      <c r="D217" s="79" t="s">
        <v>194</v>
      </c>
      <c r="E217" s="79" t="s">
        <v>254</v>
      </c>
      <c r="F217" s="79"/>
      <c r="G217" s="80">
        <f>G218</f>
        <v>0</v>
      </c>
      <c r="I217" s="45" t="s">
        <v>257</v>
      </c>
    </row>
    <row r="218" spans="1:9" s="44" customFormat="1" ht="17.25" customHeight="1">
      <c r="A218" s="81" t="s">
        <v>42</v>
      </c>
      <c r="B218" s="66"/>
      <c r="C218" s="79" t="s">
        <v>215</v>
      </c>
      <c r="D218" s="79" t="s">
        <v>194</v>
      </c>
      <c r="E218" s="79" t="s">
        <v>254</v>
      </c>
      <c r="F218" s="79" t="s">
        <v>39</v>
      </c>
      <c r="G218" s="80"/>
      <c r="I218" s="45"/>
    </row>
    <row r="219" spans="1:7" s="45" customFormat="1" ht="36" customHeight="1">
      <c r="A219" s="77" t="s">
        <v>236</v>
      </c>
      <c r="B219" s="67"/>
      <c r="C219" s="75" t="s">
        <v>215</v>
      </c>
      <c r="D219" s="75" t="s">
        <v>198</v>
      </c>
      <c r="E219" s="75"/>
      <c r="F219" s="75"/>
      <c r="G219" s="76">
        <f>G220+G223</f>
        <v>0</v>
      </c>
    </row>
    <row r="220" spans="1:7" s="45" customFormat="1" ht="12" customHeight="1">
      <c r="A220" s="78" t="s">
        <v>8</v>
      </c>
      <c r="B220" s="66"/>
      <c r="C220" s="79" t="s">
        <v>215</v>
      </c>
      <c r="D220" s="79" t="s">
        <v>198</v>
      </c>
      <c r="E220" s="79" t="s">
        <v>3</v>
      </c>
      <c r="F220" s="79"/>
      <c r="G220" s="80">
        <f>G221</f>
        <v>0</v>
      </c>
    </row>
    <row r="221" spans="1:7" s="45" customFormat="1" ht="12" customHeight="1">
      <c r="A221" s="81" t="s">
        <v>196</v>
      </c>
      <c r="B221" s="66"/>
      <c r="C221" s="79" t="s">
        <v>215</v>
      </c>
      <c r="D221" s="79" t="s">
        <v>198</v>
      </c>
      <c r="E221" s="79" t="s">
        <v>2</v>
      </c>
      <c r="F221" s="79"/>
      <c r="G221" s="80">
        <f>G222</f>
        <v>0</v>
      </c>
    </row>
    <row r="222" spans="1:9" s="45" customFormat="1" ht="18" customHeight="1">
      <c r="A222" s="78" t="s">
        <v>9</v>
      </c>
      <c r="B222" s="66"/>
      <c r="C222" s="79" t="s">
        <v>215</v>
      </c>
      <c r="D222" s="79" t="s">
        <v>198</v>
      </c>
      <c r="E222" s="79" t="s">
        <v>2</v>
      </c>
      <c r="F222" s="79" t="s">
        <v>7</v>
      </c>
      <c r="G222" s="80"/>
      <c r="I222" s="45" t="s">
        <v>128</v>
      </c>
    </row>
    <row r="223" spans="1:7" s="45" customFormat="1" ht="12" customHeight="1">
      <c r="A223" s="78" t="s">
        <v>237</v>
      </c>
      <c r="B223" s="66"/>
      <c r="C223" s="79" t="s">
        <v>215</v>
      </c>
      <c r="D223" s="79" t="s">
        <v>198</v>
      </c>
      <c r="E223" s="79" t="s">
        <v>104</v>
      </c>
      <c r="F223" s="79"/>
      <c r="G223" s="80">
        <f>G224</f>
        <v>0</v>
      </c>
    </row>
    <row r="224" spans="1:7" s="45" customFormat="1" ht="12" customHeight="1">
      <c r="A224" s="81" t="s">
        <v>240</v>
      </c>
      <c r="B224" s="66"/>
      <c r="C224" s="79" t="s">
        <v>215</v>
      </c>
      <c r="D224" s="79" t="s">
        <v>198</v>
      </c>
      <c r="E224" s="79" t="s">
        <v>103</v>
      </c>
      <c r="F224" s="79"/>
      <c r="G224" s="80">
        <f>G225</f>
        <v>0</v>
      </c>
    </row>
    <row r="225" spans="1:9" s="45" customFormat="1" ht="14.25" customHeight="1">
      <c r="A225" s="81" t="s">
        <v>42</v>
      </c>
      <c r="B225" s="66"/>
      <c r="C225" s="79" t="s">
        <v>215</v>
      </c>
      <c r="D225" s="79" t="s">
        <v>198</v>
      </c>
      <c r="E225" s="79" t="s">
        <v>103</v>
      </c>
      <c r="F225" s="79" t="s">
        <v>39</v>
      </c>
      <c r="G225" s="80"/>
      <c r="I225" s="45" t="s">
        <v>127</v>
      </c>
    </row>
    <row r="226" spans="1:7" s="41" customFormat="1" ht="10.5">
      <c r="A226" s="70" t="s">
        <v>270</v>
      </c>
      <c r="B226" s="70">
        <v>921</v>
      </c>
      <c r="C226" s="119"/>
      <c r="D226" s="119"/>
      <c r="E226" s="119"/>
      <c r="F226" s="119"/>
      <c r="G226" s="90">
        <f>G227+G232+G243+G247+G251</f>
        <v>0</v>
      </c>
    </row>
    <row r="227" spans="1:7" s="43" customFormat="1" ht="10.5">
      <c r="A227" s="74" t="s">
        <v>222</v>
      </c>
      <c r="B227" s="91"/>
      <c r="C227" s="97" t="s">
        <v>200</v>
      </c>
      <c r="D227" s="97"/>
      <c r="E227" s="97"/>
      <c r="F227" s="97"/>
      <c r="G227" s="93">
        <f>G228</f>
        <v>0</v>
      </c>
    </row>
    <row r="228" spans="1:10" ht="11.25">
      <c r="A228" s="84" t="s">
        <v>228</v>
      </c>
      <c r="B228" s="123"/>
      <c r="C228" s="129" t="s">
        <v>200</v>
      </c>
      <c r="D228" s="129" t="s">
        <v>214</v>
      </c>
      <c r="E228" s="129"/>
      <c r="F228" s="129"/>
      <c r="G228" s="130">
        <f>G229</f>
        <v>0</v>
      </c>
      <c r="J228" s="34"/>
    </row>
    <row r="229" spans="1:10" ht="11.25">
      <c r="A229" s="81" t="s">
        <v>280</v>
      </c>
      <c r="B229" s="123"/>
      <c r="C229" s="124" t="s">
        <v>200</v>
      </c>
      <c r="D229" s="124" t="s">
        <v>214</v>
      </c>
      <c r="E229" s="124" t="s">
        <v>100</v>
      </c>
      <c r="F229" s="124"/>
      <c r="G229" s="125">
        <f>G230</f>
        <v>0</v>
      </c>
      <c r="J229" s="34"/>
    </row>
    <row r="230" spans="1:10" ht="11.25">
      <c r="A230" s="81" t="s">
        <v>107</v>
      </c>
      <c r="B230" s="123"/>
      <c r="C230" s="124" t="s">
        <v>200</v>
      </c>
      <c r="D230" s="124" t="s">
        <v>214</v>
      </c>
      <c r="E230" s="124" t="s">
        <v>99</v>
      </c>
      <c r="F230" s="124"/>
      <c r="G230" s="125">
        <f>G231</f>
        <v>0</v>
      </c>
      <c r="J230" s="34"/>
    </row>
    <row r="231" spans="1:9" s="37" customFormat="1" ht="11.25">
      <c r="A231" s="86" t="s">
        <v>130</v>
      </c>
      <c r="B231" s="123"/>
      <c r="C231" s="124" t="s">
        <v>200</v>
      </c>
      <c r="D231" s="124" t="s">
        <v>214</v>
      </c>
      <c r="E231" s="124" t="s">
        <v>99</v>
      </c>
      <c r="F231" s="124" t="s">
        <v>153</v>
      </c>
      <c r="G231" s="125"/>
      <c r="I231" s="36" t="s">
        <v>129</v>
      </c>
    </row>
    <row r="232" spans="1:10" ht="11.25">
      <c r="A232" s="74" t="s">
        <v>238</v>
      </c>
      <c r="B232" s="67"/>
      <c r="C232" s="75" t="s">
        <v>212</v>
      </c>
      <c r="D232" s="75"/>
      <c r="E232" s="75"/>
      <c r="F232" s="75"/>
      <c r="G232" s="76">
        <f>G233+G237+G243+G247</f>
        <v>0</v>
      </c>
      <c r="J232" s="34"/>
    </row>
    <row r="233" spans="1:10" ht="11.25">
      <c r="A233" s="83" t="s">
        <v>139</v>
      </c>
      <c r="B233" s="67"/>
      <c r="C233" s="75" t="s">
        <v>212</v>
      </c>
      <c r="D233" s="75" t="s">
        <v>194</v>
      </c>
      <c r="E233" s="75"/>
      <c r="F233" s="79"/>
      <c r="G233" s="76">
        <f>G234</f>
        <v>0</v>
      </c>
      <c r="J233" s="34"/>
    </row>
    <row r="234" spans="1:10" ht="11.25">
      <c r="A234" s="81" t="s">
        <v>239</v>
      </c>
      <c r="B234" s="67"/>
      <c r="C234" s="79" t="s">
        <v>212</v>
      </c>
      <c r="D234" s="79" t="s">
        <v>194</v>
      </c>
      <c r="E234" s="79" t="s">
        <v>140</v>
      </c>
      <c r="F234" s="79"/>
      <c r="G234" s="80">
        <f>G235</f>
        <v>0</v>
      </c>
      <c r="J234" s="34"/>
    </row>
    <row r="235" spans="1:10" ht="11.25">
      <c r="A235" s="81" t="s">
        <v>240</v>
      </c>
      <c r="B235" s="67"/>
      <c r="C235" s="79" t="s">
        <v>212</v>
      </c>
      <c r="D235" s="79" t="s">
        <v>194</v>
      </c>
      <c r="E235" s="79" t="s">
        <v>141</v>
      </c>
      <c r="F235" s="79"/>
      <c r="G235" s="80">
        <f>G236</f>
        <v>0</v>
      </c>
      <c r="J235" s="34"/>
    </row>
    <row r="236" spans="1:10" ht="14.25" customHeight="1">
      <c r="A236" s="81" t="s">
        <v>42</v>
      </c>
      <c r="B236" s="67"/>
      <c r="C236" s="79" t="s">
        <v>212</v>
      </c>
      <c r="D236" s="79" t="s">
        <v>194</v>
      </c>
      <c r="E236" s="79" t="s">
        <v>141</v>
      </c>
      <c r="F236" s="79" t="s">
        <v>39</v>
      </c>
      <c r="G236" s="80"/>
      <c r="J236" s="34"/>
    </row>
    <row r="237" spans="1:7" s="43" customFormat="1" ht="14.25" customHeight="1">
      <c r="A237" s="84" t="s">
        <v>143</v>
      </c>
      <c r="B237" s="67"/>
      <c r="C237" s="75" t="s">
        <v>212</v>
      </c>
      <c r="D237" s="75" t="s">
        <v>205</v>
      </c>
      <c r="E237" s="75"/>
      <c r="F237" s="75"/>
      <c r="G237" s="76">
        <f>G238+G241</f>
        <v>0</v>
      </c>
    </row>
    <row r="238" spans="1:10" ht="14.25" customHeight="1">
      <c r="A238" s="81" t="s">
        <v>239</v>
      </c>
      <c r="B238" s="67"/>
      <c r="C238" s="79" t="s">
        <v>212</v>
      </c>
      <c r="D238" s="79" t="s">
        <v>205</v>
      </c>
      <c r="E238" s="79" t="s">
        <v>140</v>
      </c>
      <c r="F238" s="79"/>
      <c r="G238" s="80">
        <f>G239</f>
        <v>0</v>
      </c>
      <c r="J238" s="34"/>
    </row>
    <row r="239" spans="1:10" ht="14.25" customHeight="1">
      <c r="A239" s="81" t="s">
        <v>240</v>
      </c>
      <c r="B239" s="67"/>
      <c r="C239" s="79" t="s">
        <v>212</v>
      </c>
      <c r="D239" s="79" t="s">
        <v>205</v>
      </c>
      <c r="E239" s="79" t="s">
        <v>141</v>
      </c>
      <c r="F239" s="79"/>
      <c r="G239" s="80">
        <f>G240</f>
        <v>0</v>
      </c>
      <c r="J239" s="34"/>
    </row>
    <row r="240" spans="1:10" ht="17.25" customHeight="1">
      <c r="A240" s="81" t="s">
        <v>42</v>
      </c>
      <c r="B240" s="67"/>
      <c r="C240" s="79" t="s">
        <v>212</v>
      </c>
      <c r="D240" s="79" t="s">
        <v>205</v>
      </c>
      <c r="E240" s="79" t="s">
        <v>141</v>
      </c>
      <c r="F240" s="79" t="s">
        <v>39</v>
      </c>
      <c r="G240" s="80"/>
      <c r="J240" s="34"/>
    </row>
    <row r="241" spans="1:10" ht="14.25" customHeight="1">
      <c r="A241" s="78" t="s">
        <v>284</v>
      </c>
      <c r="B241" s="67"/>
      <c r="C241" s="79" t="s">
        <v>212</v>
      </c>
      <c r="D241" s="79" t="s">
        <v>205</v>
      </c>
      <c r="E241" s="79" t="s">
        <v>142</v>
      </c>
      <c r="F241" s="79"/>
      <c r="G241" s="80">
        <f>G242</f>
        <v>0</v>
      </c>
      <c r="J241" s="34"/>
    </row>
    <row r="242" spans="1:7" s="43" customFormat="1" ht="14.25" customHeight="1">
      <c r="A242" s="81" t="s">
        <v>42</v>
      </c>
      <c r="B242" s="67"/>
      <c r="C242" s="79" t="s">
        <v>212</v>
      </c>
      <c r="D242" s="79" t="s">
        <v>205</v>
      </c>
      <c r="E242" s="79" t="s">
        <v>142</v>
      </c>
      <c r="F242" s="79" t="s">
        <v>39</v>
      </c>
      <c r="G242" s="80"/>
    </row>
    <row r="243" spans="1:10" ht="14.25" customHeight="1">
      <c r="A243" s="85" t="s">
        <v>144</v>
      </c>
      <c r="B243" s="67"/>
      <c r="C243" s="75" t="s">
        <v>212</v>
      </c>
      <c r="D243" s="75" t="s">
        <v>203</v>
      </c>
      <c r="E243" s="75"/>
      <c r="F243" s="75"/>
      <c r="G243" s="76">
        <f>G244</f>
        <v>0</v>
      </c>
      <c r="J243" s="34"/>
    </row>
    <row r="244" spans="1:10" ht="14.25" customHeight="1">
      <c r="A244" s="81" t="s">
        <v>239</v>
      </c>
      <c r="B244" s="67"/>
      <c r="C244" s="79" t="s">
        <v>212</v>
      </c>
      <c r="D244" s="79" t="s">
        <v>203</v>
      </c>
      <c r="E244" s="79" t="s">
        <v>140</v>
      </c>
      <c r="F244" s="79"/>
      <c r="G244" s="80">
        <f>G245</f>
        <v>0</v>
      </c>
      <c r="J244" s="34"/>
    </row>
    <row r="245" spans="1:10" ht="14.25" customHeight="1">
      <c r="A245" s="81" t="s">
        <v>240</v>
      </c>
      <c r="B245" s="67"/>
      <c r="C245" s="79" t="s">
        <v>212</v>
      </c>
      <c r="D245" s="79" t="s">
        <v>203</v>
      </c>
      <c r="E245" s="79" t="s">
        <v>141</v>
      </c>
      <c r="F245" s="79"/>
      <c r="G245" s="80">
        <f>G246</f>
        <v>0</v>
      </c>
      <c r="J245" s="34"/>
    </row>
    <row r="246" spans="1:7" s="43" customFormat="1" ht="14.25" customHeight="1">
      <c r="A246" s="81" t="s">
        <v>42</v>
      </c>
      <c r="B246" s="67"/>
      <c r="C246" s="79" t="s">
        <v>212</v>
      </c>
      <c r="D246" s="79" t="s">
        <v>203</v>
      </c>
      <c r="E246" s="79" t="s">
        <v>141</v>
      </c>
      <c r="F246" s="79" t="s">
        <v>39</v>
      </c>
      <c r="G246" s="80"/>
    </row>
    <row r="247" spans="1:10" ht="14.25" customHeight="1">
      <c r="A247" s="84" t="s">
        <v>145</v>
      </c>
      <c r="B247" s="67"/>
      <c r="C247" s="75" t="s">
        <v>212</v>
      </c>
      <c r="D247" s="75" t="s">
        <v>195</v>
      </c>
      <c r="E247" s="75"/>
      <c r="F247" s="75"/>
      <c r="G247" s="76">
        <f>G248</f>
        <v>0</v>
      </c>
      <c r="J247" s="34"/>
    </row>
    <row r="248" spans="1:10" ht="14.25" customHeight="1">
      <c r="A248" s="81" t="s">
        <v>239</v>
      </c>
      <c r="B248" s="67"/>
      <c r="C248" s="79" t="s">
        <v>212</v>
      </c>
      <c r="D248" s="79" t="s">
        <v>195</v>
      </c>
      <c r="E248" s="79" t="s">
        <v>140</v>
      </c>
      <c r="F248" s="79"/>
      <c r="G248" s="80">
        <f>G249</f>
        <v>0</v>
      </c>
      <c r="J248" s="34"/>
    </row>
    <row r="249" spans="1:10" ht="14.25" customHeight="1">
      <c r="A249" s="81" t="s">
        <v>240</v>
      </c>
      <c r="B249" s="67"/>
      <c r="C249" s="79" t="s">
        <v>212</v>
      </c>
      <c r="D249" s="79" t="s">
        <v>195</v>
      </c>
      <c r="E249" s="79" t="s">
        <v>141</v>
      </c>
      <c r="F249" s="79"/>
      <c r="G249" s="80">
        <f>G250</f>
        <v>0</v>
      </c>
      <c r="J249" s="34"/>
    </row>
    <row r="250" spans="1:7" s="43" customFormat="1" ht="24.75" customHeight="1">
      <c r="A250" s="81" t="s">
        <v>42</v>
      </c>
      <c r="B250" s="67"/>
      <c r="C250" s="79" t="s">
        <v>212</v>
      </c>
      <c r="D250" s="79" t="s">
        <v>195</v>
      </c>
      <c r="E250" s="79" t="s">
        <v>141</v>
      </c>
      <c r="F250" s="79" t="s">
        <v>39</v>
      </c>
      <c r="G250" s="80"/>
    </row>
    <row r="251" spans="1:7" s="43" customFormat="1" ht="14.25" customHeight="1">
      <c r="A251" s="135" t="s">
        <v>242</v>
      </c>
      <c r="B251" s="67"/>
      <c r="C251" s="75" t="s">
        <v>244</v>
      </c>
      <c r="D251" s="75"/>
      <c r="E251" s="75"/>
      <c r="F251" s="75"/>
      <c r="G251" s="76">
        <f>G252</f>
        <v>0</v>
      </c>
    </row>
    <row r="252" spans="1:7" s="43" customFormat="1" ht="12" customHeight="1">
      <c r="A252" s="84" t="s">
        <v>274</v>
      </c>
      <c r="B252" s="67"/>
      <c r="C252" s="75" t="s">
        <v>244</v>
      </c>
      <c r="D252" s="75" t="s">
        <v>203</v>
      </c>
      <c r="E252" s="75"/>
      <c r="F252" s="75"/>
      <c r="G252" s="76">
        <f>G253</f>
        <v>0</v>
      </c>
    </row>
    <row r="253" spans="1:7" s="43" customFormat="1" ht="12" customHeight="1">
      <c r="A253" s="78" t="s">
        <v>146</v>
      </c>
      <c r="B253" s="67"/>
      <c r="C253" s="79" t="s">
        <v>244</v>
      </c>
      <c r="D253" s="79" t="s">
        <v>203</v>
      </c>
      <c r="E253" s="79" t="s">
        <v>161</v>
      </c>
      <c r="F253" s="79"/>
      <c r="G253" s="80">
        <f>G254</f>
        <v>0</v>
      </c>
    </row>
    <row r="254" spans="1:7" s="43" customFormat="1" ht="12" customHeight="1">
      <c r="A254" s="81" t="s">
        <v>160</v>
      </c>
      <c r="B254" s="67"/>
      <c r="C254" s="79" t="s">
        <v>244</v>
      </c>
      <c r="D254" s="79" t="s">
        <v>203</v>
      </c>
      <c r="E254" s="79" t="s">
        <v>162</v>
      </c>
      <c r="F254" s="79"/>
      <c r="G254" s="80">
        <f>G255</f>
        <v>0</v>
      </c>
    </row>
    <row r="255" spans="1:9" s="43" customFormat="1" ht="12" customHeight="1">
      <c r="A255" s="81" t="s">
        <v>52</v>
      </c>
      <c r="B255" s="67"/>
      <c r="C255" s="79" t="s">
        <v>244</v>
      </c>
      <c r="D255" s="79" t="s">
        <v>203</v>
      </c>
      <c r="E255" s="79" t="s">
        <v>162</v>
      </c>
      <c r="F255" s="79" t="s">
        <v>197</v>
      </c>
      <c r="G255" s="80"/>
      <c r="I255" s="34" t="s">
        <v>186</v>
      </c>
    </row>
    <row r="256" spans="1:7" s="46" customFormat="1" ht="21">
      <c r="A256" s="70" t="s">
        <v>157</v>
      </c>
      <c r="B256" s="141">
        <v>942</v>
      </c>
      <c r="C256" s="119"/>
      <c r="D256" s="119"/>
      <c r="E256" s="119"/>
      <c r="F256" s="119"/>
      <c r="G256" s="90">
        <f>G257+G262</f>
        <v>0</v>
      </c>
    </row>
    <row r="257" spans="1:7" s="43" customFormat="1" ht="10.5">
      <c r="A257" s="74" t="s">
        <v>222</v>
      </c>
      <c r="B257" s="91"/>
      <c r="C257" s="97" t="s">
        <v>200</v>
      </c>
      <c r="D257" s="97"/>
      <c r="E257" s="97"/>
      <c r="F257" s="97"/>
      <c r="G257" s="93">
        <f>G258</f>
        <v>0</v>
      </c>
    </row>
    <row r="258" spans="1:10" ht="11.25">
      <c r="A258" s="84" t="s">
        <v>228</v>
      </c>
      <c r="B258" s="123"/>
      <c r="C258" s="129" t="s">
        <v>200</v>
      </c>
      <c r="D258" s="129" t="s">
        <v>214</v>
      </c>
      <c r="E258" s="129"/>
      <c r="F258" s="129"/>
      <c r="G258" s="130">
        <f>G259</f>
        <v>0</v>
      </c>
      <c r="J258" s="34"/>
    </row>
    <row r="259" spans="1:10" ht="11.25">
      <c r="A259" s="81" t="s">
        <v>280</v>
      </c>
      <c r="B259" s="123"/>
      <c r="C259" s="124" t="s">
        <v>200</v>
      </c>
      <c r="D259" s="124" t="s">
        <v>214</v>
      </c>
      <c r="E259" s="124" t="s">
        <v>100</v>
      </c>
      <c r="F259" s="124"/>
      <c r="G259" s="125">
        <f>G260</f>
        <v>0</v>
      </c>
      <c r="J259" s="34"/>
    </row>
    <row r="260" spans="1:10" ht="11.25">
      <c r="A260" s="81" t="s">
        <v>107</v>
      </c>
      <c r="B260" s="123"/>
      <c r="C260" s="124" t="s">
        <v>200</v>
      </c>
      <c r="D260" s="124" t="s">
        <v>214</v>
      </c>
      <c r="E260" s="124" t="s">
        <v>99</v>
      </c>
      <c r="F260" s="124"/>
      <c r="G260" s="125">
        <f>G261</f>
        <v>0</v>
      </c>
      <c r="J260" s="34"/>
    </row>
    <row r="261" spans="1:7" s="37" customFormat="1" ht="11.25">
      <c r="A261" s="86" t="s">
        <v>130</v>
      </c>
      <c r="B261" s="123"/>
      <c r="C261" s="124" t="s">
        <v>200</v>
      </c>
      <c r="D261" s="124" t="s">
        <v>214</v>
      </c>
      <c r="E261" s="124" t="s">
        <v>99</v>
      </c>
      <c r="F261" s="124" t="s">
        <v>153</v>
      </c>
      <c r="G261" s="125"/>
    </row>
    <row r="262" spans="1:10" ht="11.25">
      <c r="A262" s="74" t="s">
        <v>238</v>
      </c>
      <c r="B262" s="67"/>
      <c r="C262" s="75" t="s">
        <v>212</v>
      </c>
      <c r="D262" s="75"/>
      <c r="E262" s="75"/>
      <c r="F262" s="75"/>
      <c r="G262" s="76">
        <f>G263</f>
        <v>0</v>
      </c>
      <c r="J262" s="34"/>
    </row>
    <row r="263" spans="1:10" ht="11.25">
      <c r="A263" s="83" t="s">
        <v>139</v>
      </c>
      <c r="B263" s="67"/>
      <c r="C263" s="75" t="s">
        <v>212</v>
      </c>
      <c r="D263" s="75" t="s">
        <v>194</v>
      </c>
      <c r="E263" s="75"/>
      <c r="F263" s="79"/>
      <c r="G263" s="76">
        <f>G264</f>
        <v>0</v>
      </c>
      <c r="J263" s="34"/>
    </row>
    <row r="264" spans="1:10" ht="11.25">
      <c r="A264" s="81" t="s">
        <v>241</v>
      </c>
      <c r="B264" s="67"/>
      <c r="C264" s="79" t="s">
        <v>212</v>
      </c>
      <c r="D264" s="79" t="s">
        <v>194</v>
      </c>
      <c r="E264" s="79" t="s">
        <v>158</v>
      </c>
      <c r="F264" s="79"/>
      <c r="G264" s="80">
        <f>G265</f>
        <v>0</v>
      </c>
      <c r="J264" s="34"/>
    </row>
    <row r="265" spans="1:7" s="36" customFormat="1" ht="11.25">
      <c r="A265" s="81" t="s">
        <v>240</v>
      </c>
      <c r="B265" s="67"/>
      <c r="C265" s="79" t="s">
        <v>212</v>
      </c>
      <c r="D265" s="79" t="s">
        <v>194</v>
      </c>
      <c r="E265" s="79" t="s">
        <v>159</v>
      </c>
      <c r="F265" s="79"/>
      <c r="G265" s="80">
        <f>G266</f>
        <v>0</v>
      </c>
    </row>
    <row r="266" spans="1:7" s="47" customFormat="1" ht="11.25">
      <c r="A266" s="81" t="s">
        <v>42</v>
      </c>
      <c r="B266" s="67"/>
      <c r="C266" s="79" t="s">
        <v>212</v>
      </c>
      <c r="D266" s="79" t="s">
        <v>194</v>
      </c>
      <c r="E266" s="79" t="s">
        <v>159</v>
      </c>
      <c r="F266" s="79" t="s">
        <v>39</v>
      </c>
      <c r="G266" s="76"/>
    </row>
    <row r="267" spans="1:7" s="47" customFormat="1" ht="11.25">
      <c r="A267" s="70" t="s">
        <v>271</v>
      </c>
      <c r="B267" s="141">
        <v>918</v>
      </c>
      <c r="C267" s="119"/>
      <c r="D267" s="119"/>
      <c r="E267" s="119"/>
      <c r="F267" s="119"/>
      <c r="G267" s="90">
        <f>G268</f>
        <v>0</v>
      </c>
    </row>
    <row r="268" spans="1:10" ht="11.25">
      <c r="A268" s="74" t="s">
        <v>242</v>
      </c>
      <c r="B268" s="123"/>
      <c r="C268" s="75" t="s">
        <v>244</v>
      </c>
      <c r="D268" s="75"/>
      <c r="E268" s="75"/>
      <c r="F268" s="75"/>
      <c r="G268" s="76">
        <f>G269</f>
        <v>0</v>
      </c>
      <c r="J268" s="34"/>
    </row>
    <row r="269" spans="1:10" ht="11.25">
      <c r="A269" s="83" t="s">
        <v>274</v>
      </c>
      <c r="B269" s="123"/>
      <c r="C269" s="116" t="s">
        <v>244</v>
      </c>
      <c r="D269" s="116" t="s">
        <v>203</v>
      </c>
      <c r="E269" s="129"/>
      <c r="F269" s="75"/>
      <c r="G269" s="76">
        <f>G270</f>
        <v>0</v>
      </c>
      <c r="J269" s="34"/>
    </row>
    <row r="270" spans="1:10" ht="11.25">
      <c r="A270" s="78" t="s">
        <v>28</v>
      </c>
      <c r="B270" s="123"/>
      <c r="C270" s="117" t="s">
        <v>244</v>
      </c>
      <c r="D270" s="117" t="s">
        <v>203</v>
      </c>
      <c r="E270" s="117" t="s">
        <v>161</v>
      </c>
      <c r="F270" s="79"/>
      <c r="G270" s="80">
        <f>G271</f>
        <v>0</v>
      </c>
      <c r="J270" s="34"/>
    </row>
    <row r="271" spans="1:10" ht="11.25">
      <c r="A271" s="81" t="s">
        <v>160</v>
      </c>
      <c r="B271" s="123"/>
      <c r="C271" s="117" t="s">
        <v>244</v>
      </c>
      <c r="D271" s="117" t="s">
        <v>203</v>
      </c>
      <c r="E271" s="117" t="s">
        <v>162</v>
      </c>
      <c r="F271" s="79"/>
      <c r="G271" s="80">
        <f>G272</f>
        <v>0</v>
      </c>
      <c r="J271" s="34"/>
    </row>
    <row r="272" spans="1:10" ht="11.25">
      <c r="A272" s="81" t="s">
        <v>52</v>
      </c>
      <c r="B272" s="123"/>
      <c r="C272" s="117" t="s">
        <v>244</v>
      </c>
      <c r="D272" s="117" t="s">
        <v>203</v>
      </c>
      <c r="E272" s="117" t="s">
        <v>162</v>
      </c>
      <c r="F272" s="79" t="s">
        <v>197</v>
      </c>
      <c r="G272" s="80"/>
      <c r="J272" s="34"/>
    </row>
    <row r="273" spans="1:10" ht="11.25">
      <c r="A273" s="67" t="s">
        <v>174</v>
      </c>
      <c r="B273" s="123"/>
      <c r="C273" s="124"/>
      <c r="D273" s="124"/>
      <c r="E273" s="124"/>
      <c r="F273" s="124"/>
      <c r="G273" s="142">
        <f>G3+G58+G67+G111+G122+G133+G139+G147+G152+G191+G197+G202+G226+G256+G267</f>
        <v>0</v>
      </c>
      <c r="J273" s="34"/>
    </row>
    <row r="274" spans="7:10" ht="11.25">
      <c r="G274" s="49"/>
      <c r="J274" s="34"/>
    </row>
    <row r="275" ht="11.25">
      <c r="J275" s="34"/>
    </row>
    <row r="276" ht="11.25">
      <c r="J276" s="34"/>
    </row>
    <row r="277" spans="1:10" ht="11.25">
      <c r="A277" s="51"/>
      <c r="C277" s="52"/>
      <c r="D277" s="52"/>
      <c r="E277" s="52"/>
      <c r="F277" s="52"/>
      <c r="G277" s="49"/>
      <c r="J277" s="34"/>
    </row>
    <row r="278" spans="1:10" ht="11.25">
      <c r="A278" s="53"/>
      <c r="B278" s="53"/>
      <c r="C278" s="54"/>
      <c r="D278" s="55"/>
      <c r="E278" s="55"/>
      <c r="F278" s="55"/>
      <c r="G278" s="56"/>
      <c r="J278" s="34"/>
    </row>
    <row r="279" spans="1:10" ht="11.25">
      <c r="A279" s="57"/>
      <c r="B279" s="58"/>
      <c r="C279" s="59"/>
      <c r="D279" s="59"/>
      <c r="E279" s="59"/>
      <c r="F279" s="59"/>
      <c r="G279" s="56"/>
      <c r="J279" s="34"/>
    </row>
    <row r="280" spans="1:10" ht="11.25">
      <c r="A280" s="60"/>
      <c r="B280" s="61"/>
      <c r="C280" s="62"/>
      <c r="D280" s="62"/>
      <c r="E280" s="62"/>
      <c r="F280" s="62"/>
      <c r="G280" s="63"/>
      <c r="J280" s="34"/>
    </row>
    <row r="281" spans="1:10" ht="11.25">
      <c r="A281" s="60"/>
      <c r="B281" s="61"/>
      <c r="C281" s="62"/>
      <c r="D281" s="62"/>
      <c r="E281" s="62"/>
      <c r="F281" s="62"/>
      <c r="G281" s="63"/>
      <c r="J281" s="34"/>
    </row>
    <row r="282" spans="1:10" ht="11.25">
      <c r="A282" s="60"/>
      <c r="B282" s="61"/>
      <c r="C282" s="62"/>
      <c r="D282" s="62"/>
      <c r="E282" s="62"/>
      <c r="F282" s="62"/>
      <c r="G282" s="64"/>
      <c r="J282" s="34"/>
    </row>
  </sheetData>
  <mergeCells count="1">
    <mergeCell ref="A1:G1"/>
  </mergeCells>
  <printOptions/>
  <pageMargins left="0.17" right="0.22" top="0.22" bottom="0.23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80"/>
  <sheetViews>
    <sheetView zoomScale="125" zoomScaleNormal="125" workbookViewId="0" topLeftCell="A131">
      <selection activeCell="A193" sqref="A193"/>
    </sheetView>
  </sheetViews>
  <sheetFormatPr defaultColWidth="9.00390625" defaultRowHeight="12.75"/>
  <cols>
    <col min="1" max="1" width="55.125" style="172" customWidth="1"/>
    <col min="2" max="2" width="7.125" style="189" customWidth="1"/>
    <col min="3" max="3" width="6.125" style="157" customWidth="1"/>
    <col min="4" max="4" width="6.375" style="157" customWidth="1"/>
    <col min="5" max="5" width="9.75390625" style="157" customWidth="1"/>
    <col min="6" max="6" width="4.125" style="157" bestFit="1" customWidth="1"/>
    <col min="7" max="7" width="12.125" style="190" customWidth="1"/>
    <col min="8" max="8" width="0.12890625" style="172" customWidth="1"/>
    <col min="9" max="9" width="11.375" style="172" customWidth="1"/>
    <col min="10" max="16384" width="8.00390625" style="172" customWidth="1"/>
  </cols>
  <sheetData>
    <row r="1" spans="2:8" ht="12.75" customHeight="1">
      <c r="B1" s="241" t="s">
        <v>324</v>
      </c>
      <c r="C1" s="241"/>
      <c r="D1" s="241"/>
      <c r="E1" s="241"/>
      <c r="F1" s="241"/>
      <c r="G1" s="241"/>
      <c r="H1" s="241"/>
    </row>
    <row r="2" spans="2:8" ht="12.75" customHeight="1">
      <c r="B2" s="241" t="s">
        <v>352</v>
      </c>
      <c r="C2" s="241"/>
      <c r="D2" s="241"/>
      <c r="E2" s="241"/>
      <c r="F2" s="241"/>
      <c r="G2" s="241"/>
      <c r="H2" s="241"/>
    </row>
    <row r="3" spans="2:8" ht="12.75" customHeight="1">
      <c r="B3" s="241" t="s">
        <v>297</v>
      </c>
      <c r="C3" s="241"/>
      <c r="D3" s="241"/>
      <c r="E3" s="241"/>
      <c r="F3" s="241"/>
      <c r="G3" s="241"/>
      <c r="H3" s="241"/>
    </row>
    <row r="4" spans="2:8" ht="12.75" customHeight="1">
      <c r="B4" s="241" t="s">
        <v>346</v>
      </c>
      <c r="C4" s="241"/>
      <c r="D4" s="241"/>
      <c r="E4" s="241"/>
      <c r="F4" s="241"/>
      <c r="G4" s="241"/>
      <c r="H4" s="241"/>
    </row>
    <row r="5" spans="2:8" ht="12.75" customHeight="1">
      <c r="B5" s="241" t="s">
        <v>347</v>
      </c>
      <c r="C5" s="241"/>
      <c r="D5" s="241"/>
      <c r="E5" s="241"/>
      <c r="F5" s="241"/>
      <c r="G5" s="241"/>
      <c r="H5" s="241"/>
    </row>
    <row r="6" spans="2:8" ht="12.75" customHeight="1">
      <c r="B6" s="191"/>
      <c r="C6" s="191"/>
      <c r="D6" s="191"/>
      <c r="E6" s="191"/>
      <c r="F6" s="191"/>
      <c r="G6" s="191"/>
      <c r="H6" s="191"/>
    </row>
    <row r="7" ht="12.75" customHeight="1">
      <c r="G7" s="191"/>
    </row>
    <row r="8" spans="1:7" s="178" customFormat="1" ht="14.25">
      <c r="A8" s="238" t="s">
        <v>325</v>
      </c>
      <c r="B8" s="238"/>
      <c r="C8" s="238"/>
      <c r="D8" s="238"/>
      <c r="E8" s="238"/>
      <c r="F8" s="238"/>
      <c r="G8" s="238"/>
    </row>
    <row r="9" spans="1:7" s="178" customFormat="1" ht="14.25">
      <c r="A9" s="240" t="s">
        <v>354</v>
      </c>
      <c r="B9" s="240"/>
      <c r="C9" s="240"/>
      <c r="D9" s="240"/>
      <c r="E9" s="240"/>
      <c r="F9" s="240"/>
      <c r="G9" s="240"/>
    </row>
    <row r="10" spans="1:7" s="178" customFormat="1" ht="14.25">
      <c r="A10" s="240"/>
      <c r="B10" s="240"/>
      <c r="C10" s="240"/>
      <c r="D10" s="240"/>
      <c r="E10" s="240"/>
      <c r="F10" s="240"/>
      <c r="G10" s="240"/>
    </row>
    <row r="11" spans="1:7" s="192" customFormat="1" ht="15" customHeight="1">
      <c r="A11" s="239" t="s">
        <v>187</v>
      </c>
      <c r="B11" s="239" t="s">
        <v>310</v>
      </c>
      <c r="C11" s="236" t="s">
        <v>188</v>
      </c>
      <c r="D11" s="236" t="s">
        <v>189</v>
      </c>
      <c r="E11" s="236" t="s">
        <v>190</v>
      </c>
      <c r="F11" s="236" t="s">
        <v>191</v>
      </c>
      <c r="G11" s="237" t="s">
        <v>353</v>
      </c>
    </row>
    <row r="12" spans="1:7" s="192" customFormat="1" ht="30" customHeight="1">
      <c r="A12" s="239"/>
      <c r="B12" s="239"/>
      <c r="C12" s="236"/>
      <c r="D12" s="236"/>
      <c r="E12" s="236"/>
      <c r="F12" s="236"/>
      <c r="G12" s="237"/>
    </row>
    <row r="13" spans="1:7" s="178" customFormat="1" ht="22.5" customHeight="1">
      <c r="A13" s="193" t="s">
        <v>174</v>
      </c>
      <c r="B13" s="194"/>
      <c r="C13" s="195"/>
      <c r="D13" s="195"/>
      <c r="E13" s="195"/>
      <c r="F13" s="195"/>
      <c r="G13" s="196">
        <f>G14+G24+G72+G78+G112+G141+G184+G213+G222+G234+G246+G257+G263</f>
        <v>690170.1000000001</v>
      </c>
    </row>
    <row r="14" spans="1:8" s="179" customFormat="1" ht="25.5">
      <c r="A14" s="198" t="s">
        <v>318</v>
      </c>
      <c r="B14" s="199">
        <v>910</v>
      </c>
      <c r="C14" s="200"/>
      <c r="D14" s="200"/>
      <c r="E14" s="200"/>
      <c r="F14" s="201"/>
      <c r="G14" s="197">
        <f>G15</f>
        <v>2369.2</v>
      </c>
      <c r="H14" s="202"/>
    </row>
    <row r="15" spans="1:7" s="65" customFormat="1" ht="12.75">
      <c r="A15" s="14" t="s">
        <v>193</v>
      </c>
      <c r="B15" s="203">
        <v>910</v>
      </c>
      <c r="C15" s="1" t="s">
        <v>194</v>
      </c>
      <c r="D15" s="1"/>
      <c r="E15" s="1"/>
      <c r="F15" s="1"/>
      <c r="G15" s="29">
        <f>G16+G20</f>
        <v>2369.2</v>
      </c>
    </row>
    <row r="16" spans="1:7" s="176" customFormat="1" ht="38.25">
      <c r="A16" s="16" t="s">
        <v>1</v>
      </c>
      <c r="B16" s="204">
        <v>910</v>
      </c>
      <c r="C16" s="3" t="s">
        <v>194</v>
      </c>
      <c r="D16" s="3" t="s">
        <v>203</v>
      </c>
      <c r="E16" s="3"/>
      <c r="F16" s="3"/>
      <c r="G16" s="24">
        <f>G17</f>
        <v>1969.2</v>
      </c>
    </row>
    <row r="17" spans="1:7" s="176" customFormat="1" ht="40.5" customHeight="1">
      <c r="A17" s="16" t="s">
        <v>8</v>
      </c>
      <c r="B17" s="204">
        <v>910</v>
      </c>
      <c r="C17" s="3" t="s">
        <v>194</v>
      </c>
      <c r="D17" s="3" t="s">
        <v>203</v>
      </c>
      <c r="E17" s="3" t="s">
        <v>3</v>
      </c>
      <c r="F17" s="3"/>
      <c r="G17" s="24">
        <f>G18</f>
        <v>1969.2</v>
      </c>
    </row>
    <row r="18" spans="1:7" s="176" customFormat="1" ht="12.75">
      <c r="A18" s="19" t="s">
        <v>196</v>
      </c>
      <c r="B18" s="204">
        <v>910</v>
      </c>
      <c r="C18" s="3" t="s">
        <v>4</v>
      </c>
      <c r="D18" s="3" t="s">
        <v>5</v>
      </c>
      <c r="E18" s="3" t="s">
        <v>6</v>
      </c>
      <c r="F18" s="3"/>
      <c r="G18" s="24">
        <f>G19</f>
        <v>1969.2</v>
      </c>
    </row>
    <row r="19" spans="1:7" s="176" customFormat="1" ht="12.75">
      <c r="A19" s="19" t="s">
        <v>9</v>
      </c>
      <c r="B19" s="204">
        <v>910</v>
      </c>
      <c r="C19" s="3" t="s">
        <v>194</v>
      </c>
      <c r="D19" s="3" t="s">
        <v>203</v>
      </c>
      <c r="E19" s="3" t="s">
        <v>2</v>
      </c>
      <c r="F19" s="3" t="s">
        <v>7</v>
      </c>
      <c r="G19" s="156">
        <v>1969.2</v>
      </c>
    </row>
    <row r="20" spans="1:7" s="65" customFormat="1" ht="12.75">
      <c r="A20" s="13" t="s">
        <v>273</v>
      </c>
      <c r="B20" s="203">
        <v>910</v>
      </c>
      <c r="C20" s="1" t="s">
        <v>194</v>
      </c>
      <c r="D20" s="1" t="s">
        <v>18</v>
      </c>
      <c r="E20" s="1"/>
      <c r="F20" s="1"/>
      <c r="G20" s="211">
        <f>G21</f>
        <v>400</v>
      </c>
    </row>
    <row r="21" spans="1:7" s="176" customFormat="1" ht="25.5">
      <c r="A21" s="16" t="s">
        <v>21</v>
      </c>
      <c r="B21" s="204">
        <v>910</v>
      </c>
      <c r="C21" s="3" t="s">
        <v>194</v>
      </c>
      <c r="D21" s="3" t="s">
        <v>18</v>
      </c>
      <c r="E21" s="3" t="s">
        <v>20</v>
      </c>
      <c r="F21" s="3"/>
      <c r="G21" s="156">
        <f>G22</f>
        <v>400</v>
      </c>
    </row>
    <row r="22" spans="1:7" s="176" customFormat="1" ht="12.75">
      <c r="A22" s="19" t="s">
        <v>286</v>
      </c>
      <c r="B22" s="204">
        <v>910</v>
      </c>
      <c r="C22" s="3" t="s">
        <v>194</v>
      </c>
      <c r="D22" s="3" t="s">
        <v>18</v>
      </c>
      <c r="E22" s="3" t="s">
        <v>19</v>
      </c>
      <c r="F22" s="3"/>
      <c r="G22" s="156">
        <f>G23</f>
        <v>400</v>
      </c>
    </row>
    <row r="23" spans="1:7" s="176" customFormat="1" ht="12.75">
      <c r="A23" s="19" t="s">
        <v>9</v>
      </c>
      <c r="B23" s="204">
        <v>910</v>
      </c>
      <c r="C23" s="3" t="s">
        <v>194</v>
      </c>
      <c r="D23" s="3" t="s">
        <v>18</v>
      </c>
      <c r="E23" s="3" t="s">
        <v>19</v>
      </c>
      <c r="F23" s="3" t="s">
        <v>7</v>
      </c>
      <c r="G23" s="156">
        <v>400</v>
      </c>
    </row>
    <row r="24" spans="1:8" s="208" customFormat="1" ht="27.75" customHeight="1">
      <c r="A24" s="206" t="s">
        <v>312</v>
      </c>
      <c r="B24" s="199">
        <v>914</v>
      </c>
      <c r="C24" s="201"/>
      <c r="D24" s="201"/>
      <c r="E24" s="201"/>
      <c r="F24" s="201"/>
      <c r="G24" s="197">
        <f>G25+G39+G44+G51+G55+G63</f>
        <v>37838.6</v>
      </c>
      <c r="H24" s="207"/>
    </row>
    <row r="25" spans="1:7" s="208" customFormat="1" ht="12.75">
      <c r="A25" s="27" t="s">
        <v>193</v>
      </c>
      <c r="B25" s="209">
        <v>914</v>
      </c>
      <c r="C25" s="28" t="s">
        <v>194</v>
      </c>
      <c r="D25" s="28"/>
      <c r="E25" s="28"/>
      <c r="F25" s="28"/>
      <c r="G25" s="29">
        <f>G26+G32</f>
        <v>28298.1</v>
      </c>
    </row>
    <row r="26" spans="1:7" s="176" customFormat="1" ht="38.25">
      <c r="A26" s="16" t="s">
        <v>15</v>
      </c>
      <c r="B26" s="204">
        <v>914</v>
      </c>
      <c r="C26" s="3" t="s">
        <v>194</v>
      </c>
      <c r="D26" s="3" t="s">
        <v>195</v>
      </c>
      <c r="E26" s="3"/>
      <c r="F26" s="3"/>
      <c r="G26" s="24">
        <f>G27+G30</f>
        <v>26587.1</v>
      </c>
    </row>
    <row r="27" spans="1:7" s="176" customFormat="1" ht="38.25">
      <c r="A27" s="16" t="s">
        <v>8</v>
      </c>
      <c r="B27" s="204">
        <v>914</v>
      </c>
      <c r="C27" s="3" t="s">
        <v>194</v>
      </c>
      <c r="D27" s="3" t="s">
        <v>195</v>
      </c>
      <c r="E27" s="3" t="s">
        <v>3</v>
      </c>
      <c r="F27" s="3"/>
      <c r="G27" s="24">
        <f>G28</f>
        <v>26587.1</v>
      </c>
    </row>
    <row r="28" spans="1:7" s="176" customFormat="1" ht="12.75">
      <c r="A28" s="19" t="s">
        <v>196</v>
      </c>
      <c r="B28" s="204">
        <v>914</v>
      </c>
      <c r="C28" s="3" t="s">
        <v>194</v>
      </c>
      <c r="D28" s="3" t="s">
        <v>195</v>
      </c>
      <c r="E28" s="3" t="s">
        <v>2</v>
      </c>
      <c r="F28" s="3"/>
      <c r="G28" s="24">
        <f>G29</f>
        <v>26587.1</v>
      </c>
    </row>
    <row r="29" spans="1:7" s="176" customFormat="1" ht="12.75">
      <c r="A29" s="19" t="s">
        <v>9</v>
      </c>
      <c r="B29" s="204">
        <v>914</v>
      </c>
      <c r="C29" s="3" t="s">
        <v>194</v>
      </c>
      <c r="D29" s="3" t="s">
        <v>195</v>
      </c>
      <c r="E29" s="3" t="s">
        <v>2</v>
      </c>
      <c r="F29" s="3" t="s">
        <v>7</v>
      </c>
      <c r="G29" s="156">
        <f>26587.1</f>
        <v>26587.1</v>
      </c>
    </row>
    <row r="30" spans="1:7" s="176" customFormat="1" ht="24" customHeight="1" hidden="1">
      <c r="A30" s="16" t="s">
        <v>292</v>
      </c>
      <c r="B30" s="204">
        <v>914</v>
      </c>
      <c r="C30" s="3" t="s">
        <v>194</v>
      </c>
      <c r="D30" s="3" t="s">
        <v>195</v>
      </c>
      <c r="E30" s="3" t="s">
        <v>290</v>
      </c>
      <c r="F30" s="3"/>
      <c r="G30" s="156">
        <f>G31</f>
        <v>0</v>
      </c>
    </row>
    <row r="31" spans="1:7" s="176" customFormat="1" ht="12.75" hidden="1">
      <c r="A31" s="19" t="s">
        <v>9</v>
      </c>
      <c r="B31" s="204">
        <v>914</v>
      </c>
      <c r="C31" s="3" t="s">
        <v>194</v>
      </c>
      <c r="D31" s="3" t="s">
        <v>195</v>
      </c>
      <c r="E31" s="3" t="s">
        <v>290</v>
      </c>
      <c r="F31" s="3" t="s">
        <v>7</v>
      </c>
      <c r="G31" s="156"/>
    </row>
    <row r="32" spans="1:7" s="176" customFormat="1" ht="12.75">
      <c r="A32" s="205" t="s">
        <v>273</v>
      </c>
      <c r="B32" s="204">
        <v>914</v>
      </c>
      <c r="C32" s="3" t="s">
        <v>4</v>
      </c>
      <c r="D32" s="3" t="s">
        <v>18</v>
      </c>
      <c r="E32" s="3"/>
      <c r="F32" s="3"/>
      <c r="G32" s="24">
        <f>G33+G38</f>
        <v>1711</v>
      </c>
    </row>
    <row r="33" spans="1:7" s="176" customFormat="1" ht="38.25">
      <c r="A33" s="16" t="s">
        <v>8</v>
      </c>
      <c r="B33" s="204">
        <v>914</v>
      </c>
      <c r="C33" s="3" t="s">
        <v>194</v>
      </c>
      <c r="D33" s="3" t="s">
        <v>18</v>
      </c>
      <c r="E33" s="3" t="s">
        <v>3</v>
      </c>
      <c r="F33" s="3"/>
      <c r="G33" s="24">
        <f>G34</f>
        <v>1061</v>
      </c>
    </row>
    <row r="34" spans="1:7" s="176" customFormat="1" ht="12.75">
      <c r="A34" s="19" t="s">
        <v>196</v>
      </c>
      <c r="B34" s="204">
        <v>914</v>
      </c>
      <c r="C34" s="3" t="s">
        <v>194</v>
      </c>
      <c r="D34" s="3" t="s">
        <v>18</v>
      </c>
      <c r="E34" s="3" t="s">
        <v>2</v>
      </c>
      <c r="F34" s="3"/>
      <c r="G34" s="24">
        <f>G35</f>
        <v>1061</v>
      </c>
    </row>
    <row r="35" spans="1:7" s="176" customFormat="1" ht="12.75">
      <c r="A35" s="19" t="s">
        <v>9</v>
      </c>
      <c r="B35" s="204">
        <v>914</v>
      </c>
      <c r="C35" s="23" t="s">
        <v>194</v>
      </c>
      <c r="D35" s="23" t="s">
        <v>18</v>
      </c>
      <c r="E35" s="23" t="s">
        <v>2</v>
      </c>
      <c r="F35" s="3" t="s">
        <v>7</v>
      </c>
      <c r="G35" s="156">
        <v>1061</v>
      </c>
    </row>
    <row r="36" spans="1:7" s="176" customFormat="1" ht="25.5">
      <c r="A36" s="16" t="s">
        <v>21</v>
      </c>
      <c r="B36" s="204">
        <v>914</v>
      </c>
      <c r="C36" s="3" t="s">
        <v>194</v>
      </c>
      <c r="D36" s="3" t="s">
        <v>18</v>
      </c>
      <c r="E36" s="3" t="s">
        <v>20</v>
      </c>
      <c r="F36" s="3"/>
      <c r="G36" s="24">
        <f>G37</f>
        <v>650</v>
      </c>
    </row>
    <row r="37" spans="1:7" s="176" customFormat="1" ht="12.75">
      <c r="A37" s="16" t="s">
        <v>349</v>
      </c>
      <c r="B37" s="204">
        <v>914</v>
      </c>
      <c r="C37" s="3" t="s">
        <v>194</v>
      </c>
      <c r="D37" s="3" t="s">
        <v>18</v>
      </c>
      <c r="E37" s="3" t="s">
        <v>19</v>
      </c>
      <c r="F37" s="3"/>
      <c r="G37" s="24">
        <f>G38</f>
        <v>650</v>
      </c>
    </row>
    <row r="38" spans="1:7" s="176" customFormat="1" ht="18.75" customHeight="1">
      <c r="A38" s="16" t="s">
        <v>9</v>
      </c>
      <c r="B38" s="204">
        <v>914</v>
      </c>
      <c r="C38" s="3" t="s">
        <v>194</v>
      </c>
      <c r="D38" s="3" t="s">
        <v>18</v>
      </c>
      <c r="E38" s="3" t="s">
        <v>19</v>
      </c>
      <c r="F38" s="3" t="s">
        <v>7</v>
      </c>
      <c r="G38" s="156">
        <v>650</v>
      </c>
    </row>
    <row r="39" spans="1:7" s="65" customFormat="1" ht="26.25" customHeight="1">
      <c r="A39" s="18" t="s">
        <v>202</v>
      </c>
      <c r="B39" s="203">
        <v>914</v>
      </c>
      <c r="C39" s="1" t="s">
        <v>203</v>
      </c>
      <c r="D39" s="1"/>
      <c r="E39" s="1"/>
      <c r="F39" s="1"/>
      <c r="G39" s="29">
        <f>G40</f>
        <v>1284.6</v>
      </c>
    </row>
    <row r="40" spans="1:7" s="176" customFormat="1" ht="24" customHeight="1">
      <c r="A40" s="16" t="s">
        <v>357</v>
      </c>
      <c r="B40" s="204">
        <v>914</v>
      </c>
      <c r="C40" s="3" t="s">
        <v>203</v>
      </c>
      <c r="D40" s="3" t="s">
        <v>212</v>
      </c>
      <c r="E40" s="3"/>
      <c r="F40" s="3"/>
      <c r="G40" s="24">
        <f>G41</f>
        <v>1284.6</v>
      </c>
    </row>
    <row r="41" spans="1:7" s="176" customFormat="1" ht="18.75" customHeight="1">
      <c r="A41" s="16" t="s">
        <v>306</v>
      </c>
      <c r="B41" s="204">
        <v>914</v>
      </c>
      <c r="C41" s="3" t="s">
        <v>203</v>
      </c>
      <c r="D41" s="3" t="s">
        <v>212</v>
      </c>
      <c r="E41" s="3" t="s">
        <v>304</v>
      </c>
      <c r="F41" s="3"/>
      <c r="G41" s="24">
        <f>G42</f>
        <v>1284.6</v>
      </c>
    </row>
    <row r="42" spans="1:7" s="176" customFormat="1" ht="18.75" customHeight="1">
      <c r="A42" s="16" t="s">
        <v>358</v>
      </c>
      <c r="B42" s="204">
        <v>914</v>
      </c>
      <c r="C42" s="3" t="s">
        <v>203</v>
      </c>
      <c r="D42" s="3" t="s">
        <v>212</v>
      </c>
      <c r="E42" s="3" t="s">
        <v>305</v>
      </c>
      <c r="F42" s="3"/>
      <c r="G42" s="24">
        <f>G43</f>
        <v>1284.6</v>
      </c>
    </row>
    <row r="43" spans="1:7" s="176" customFormat="1" ht="18.75" customHeight="1">
      <c r="A43" s="16" t="s">
        <v>42</v>
      </c>
      <c r="B43" s="204">
        <v>914</v>
      </c>
      <c r="C43" s="3" t="s">
        <v>203</v>
      </c>
      <c r="D43" s="3" t="s">
        <v>212</v>
      </c>
      <c r="E43" s="3" t="s">
        <v>305</v>
      </c>
      <c r="F43" s="3" t="s">
        <v>39</v>
      </c>
      <c r="G43" s="156">
        <v>1284.6</v>
      </c>
    </row>
    <row r="44" spans="1:7" s="65" customFormat="1" ht="18.75" customHeight="1">
      <c r="A44" s="20" t="s">
        <v>38</v>
      </c>
      <c r="B44" s="203">
        <v>914</v>
      </c>
      <c r="C44" s="1" t="s">
        <v>195</v>
      </c>
      <c r="D44" s="1"/>
      <c r="E44" s="1"/>
      <c r="F44" s="1"/>
      <c r="G44" s="29">
        <f>G45</f>
        <v>475.9</v>
      </c>
    </row>
    <row r="45" spans="1:7" s="176" customFormat="1" ht="12.75">
      <c r="A45" s="19" t="s">
        <v>216</v>
      </c>
      <c r="B45" s="204">
        <v>914</v>
      </c>
      <c r="C45" s="3" t="s">
        <v>195</v>
      </c>
      <c r="D45" s="3" t="s">
        <v>43</v>
      </c>
      <c r="E45" s="3"/>
      <c r="F45" s="3"/>
      <c r="G45" s="24">
        <f>G46+G49</f>
        <v>475.9</v>
      </c>
    </row>
    <row r="46" spans="1:7" s="176" customFormat="1" ht="25.5">
      <c r="A46" s="16" t="s">
        <v>46</v>
      </c>
      <c r="B46" s="204">
        <v>914</v>
      </c>
      <c r="C46" s="3" t="s">
        <v>195</v>
      </c>
      <c r="D46" s="3" t="s">
        <v>43</v>
      </c>
      <c r="E46" s="3" t="s">
        <v>45</v>
      </c>
      <c r="F46" s="3"/>
      <c r="G46" s="24">
        <f>G47</f>
        <v>425.9</v>
      </c>
    </row>
    <row r="47" spans="1:7" s="176" customFormat="1" ht="12.75">
      <c r="A47" s="19" t="s">
        <v>275</v>
      </c>
      <c r="B47" s="204">
        <v>914</v>
      </c>
      <c r="C47" s="3" t="s">
        <v>195</v>
      </c>
      <c r="D47" s="3" t="s">
        <v>43</v>
      </c>
      <c r="E47" s="3" t="s">
        <v>44</v>
      </c>
      <c r="F47" s="3"/>
      <c r="G47" s="24">
        <f>G48</f>
        <v>425.9</v>
      </c>
    </row>
    <row r="48" spans="1:7" s="176" customFormat="1" ht="12.75">
      <c r="A48" s="19" t="s">
        <v>302</v>
      </c>
      <c r="B48" s="204">
        <v>914</v>
      </c>
      <c r="C48" s="3" t="s">
        <v>195</v>
      </c>
      <c r="D48" s="3" t="s">
        <v>43</v>
      </c>
      <c r="E48" s="3" t="s">
        <v>44</v>
      </c>
      <c r="F48" s="3" t="s">
        <v>7</v>
      </c>
      <c r="G48" s="156">
        <v>425.9</v>
      </c>
    </row>
    <row r="49" spans="1:7" s="176" customFormat="1" ht="12.75">
      <c r="A49" s="19" t="s">
        <v>332</v>
      </c>
      <c r="B49" s="204">
        <v>914</v>
      </c>
      <c r="C49" s="3" t="s">
        <v>195</v>
      </c>
      <c r="D49" s="3" t="s">
        <v>43</v>
      </c>
      <c r="E49" s="3" t="s">
        <v>105</v>
      </c>
      <c r="F49" s="3"/>
      <c r="G49" s="24">
        <f>G50</f>
        <v>50</v>
      </c>
    </row>
    <row r="50" spans="1:7" s="176" customFormat="1" ht="12.75">
      <c r="A50" s="16" t="s">
        <v>345</v>
      </c>
      <c r="B50" s="204">
        <v>914</v>
      </c>
      <c r="C50" s="10" t="s">
        <v>195</v>
      </c>
      <c r="D50" s="3" t="s">
        <v>43</v>
      </c>
      <c r="E50" s="3" t="s">
        <v>105</v>
      </c>
      <c r="F50" s="3" t="s">
        <v>55</v>
      </c>
      <c r="G50" s="156">
        <v>50</v>
      </c>
    </row>
    <row r="51" spans="1:7" s="65" customFormat="1" ht="12.75">
      <c r="A51" s="20" t="s">
        <v>307</v>
      </c>
      <c r="B51" s="203">
        <v>914</v>
      </c>
      <c r="C51" s="1" t="s">
        <v>214</v>
      </c>
      <c r="D51" s="1"/>
      <c r="E51" s="1"/>
      <c r="F51" s="1"/>
      <c r="G51" s="29">
        <f>G52</f>
        <v>1450</v>
      </c>
    </row>
    <row r="52" spans="1:7" s="176" customFormat="1" ht="12.75">
      <c r="A52" s="19" t="s">
        <v>329</v>
      </c>
      <c r="B52" s="204">
        <v>914</v>
      </c>
      <c r="C52" s="3" t="s">
        <v>214</v>
      </c>
      <c r="D52" s="3" t="s">
        <v>214</v>
      </c>
      <c r="E52" s="3"/>
      <c r="F52" s="3"/>
      <c r="G52" s="156">
        <f>G53</f>
        <v>1450</v>
      </c>
    </row>
    <row r="53" spans="1:7" s="176" customFormat="1" ht="12.75">
      <c r="A53" s="19" t="s">
        <v>279</v>
      </c>
      <c r="B53" s="204">
        <v>914</v>
      </c>
      <c r="C53" s="3" t="s">
        <v>214</v>
      </c>
      <c r="D53" s="3" t="s">
        <v>214</v>
      </c>
      <c r="E53" s="3" t="s">
        <v>105</v>
      </c>
      <c r="F53" s="3"/>
      <c r="G53" s="156">
        <f>G54</f>
        <v>1450</v>
      </c>
    </row>
    <row r="54" spans="1:7" s="176" customFormat="1" ht="12.75">
      <c r="A54" s="19" t="s">
        <v>296</v>
      </c>
      <c r="B54" s="204">
        <v>914</v>
      </c>
      <c r="C54" s="3" t="s">
        <v>214</v>
      </c>
      <c r="D54" s="3" t="s">
        <v>214</v>
      </c>
      <c r="E54" s="3" t="s">
        <v>105</v>
      </c>
      <c r="F54" s="3" t="s">
        <v>295</v>
      </c>
      <c r="G54" s="156">
        <v>1450</v>
      </c>
    </row>
    <row r="55" spans="1:7" s="65" customFormat="1" ht="12.75">
      <c r="A55" s="14" t="s">
        <v>154</v>
      </c>
      <c r="B55" s="203">
        <v>914</v>
      </c>
      <c r="C55" s="1" t="s">
        <v>212</v>
      </c>
      <c r="D55" s="1"/>
      <c r="E55" s="1"/>
      <c r="F55" s="1"/>
      <c r="G55" s="211">
        <f>G56+G60</f>
        <v>3400</v>
      </c>
    </row>
    <row r="56" spans="1:7" s="176" customFormat="1" ht="12.75">
      <c r="A56" s="19" t="s">
        <v>155</v>
      </c>
      <c r="B56" s="204">
        <v>914</v>
      </c>
      <c r="C56" s="3" t="s">
        <v>212</v>
      </c>
      <c r="D56" s="3" t="s">
        <v>215</v>
      </c>
      <c r="E56" s="3"/>
      <c r="F56" s="3"/>
      <c r="G56" s="24">
        <f>G57</f>
        <v>800</v>
      </c>
    </row>
    <row r="57" spans="1:7" s="176" customFormat="1" ht="25.5">
      <c r="A57" s="16" t="s">
        <v>285</v>
      </c>
      <c r="B57" s="204">
        <v>914</v>
      </c>
      <c r="C57" s="3" t="s">
        <v>212</v>
      </c>
      <c r="D57" s="3" t="s">
        <v>215</v>
      </c>
      <c r="E57" s="3" t="s">
        <v>151</v>
      </c>
      <c r="F57" s="3"/>
      <c r="G57" s="24">
        <f>G58</f>
        <v>800</v>
      </c>
    </row>
    <row r="58" spans="1:7" s="176" customFormat="1" ht="25.5">
      <c r="A58" s="16" t="s">
        <v>156</v>
      </c>
      <c r="B58" s="204">
        <v>914</v>
      </c>
      <c r="C58" s="3" t="s">
        <v>212</v>
      </c>
      <c r="D58" s="3" t="s">
        <v>215</v>
      </c>
      <c r="E58" s="3" t="s">
        <v>152</v>
      </c>
      <c r="F58" s="3"/>
      <c r="G58" s="24">
        <f>G59</f>
        <v>800</v>
      </c>
    </row>
    <row r="59" spans="1:7" s="176" customFormat="1" ht="12.75">
      <c r="A59" s="19" t="s">
        <v>302</v>
      </c>
      <c r="B59" s="204">
        <v>914</v>
      </c>
      <c r="C59" s="3" t="s">
        <v>212</v>
      </c>
      <c r="D59" s="3" t="s">
        <v>215</v>
      </c>
      <c r="E59" s="3" t="s">
        <v>152</v>
      </c>
      <c r="F59" s="3" t="s">
        <v>7</v>
      </c>
      <c r="G59" s="156">
        <v>800</v>
      </c>
    </row>
    <row r="60" spans="1:7" s="65" customFormat="1" ht="12.75">
      <c r="A60" s="20" t="s">
        <v>334</v>
      </c>
      <c r="B60" s="203">
        <v>914</v>
      </c>
      <c r="C60" s="1" t="s">
        <v>212</v>
      </c>
      <c r="D60" s="1" t="s">
        <v>244</v>
      </c>
      <c r="E60" s="1"/>
      <c r="F60" s="1"/>
      <c r="G60" s="211">
        <f>G61</f>
        <v>2600</v>
      </c>
    </row>
    <row r="61" spans="1:7" s="176" customFormat="1" ht="12.75">
      <c r="A61" s="19" t="s">
        <v>332</v>
      </c>
      <c r="B61" s="204">
        <v>914</v>
      </c>
      <c r="C61" s="3" t="s">
        <v>212</v>
      </c>
      <c r="D61" s="3" t="s">
        <v>244</v>
      </c>
      <c r="E61" s="3" t="s">
        <v>105</v>
      </c>
      <c r="F61" s="3"/>
      <c r="G61" s="156">
        <f>G62</f>
        <v>2600</v>
      </c>
    </row>
    <row r="62" spans="1:7" s="176" customFormat="1" ht="12.75">
      <c r="A62" s="19" t="s">
        <v>296</v>
      </c>
      <c r="B62" s="204">
        <v>914</v>
      </c>
      <c r="C62" s="3" t="s">
        <v>212</v>
      </c>
      <c r="D62" s="3" t="s">
        <v>244</v>
      </c>
      <c r="E62" s="3" t="s">
        <v>105</v>
      </c>
      <c r="F62" s="3" t="s">
        <v>295</v>
      </c>
      <c r="G62" s="156">
        <v>2600</v>
      </c>
    </row>
    <row r="63" spans="1:7" s="65" customFormat="1" ht="12.75">
      <c r="A63" s="20" t="s">
        <v>242</v>
      </c>
      <c r="B63" s="209">
        <v>914</v>
      </c>
      <c r="C63" s="1" t="s">
        <v>244</v>
      </c>
      <c r="D63" s="1"/>
      <c r="E63" s="1"/>
      <c r="F63" s="1"/>
      <c r="G63" s="29">
        <f>G64</f>
        <v>2930</v>
      </c>
    </row>
    <row r="64" spans="1:7" s="65" customFormat="1" ht="12.75">
      <c r="A64" s="20" t="s">
        <v>274</v>
      </c>
      <c r="B64" s="203">
        <v>914</v>
      </c>
      <c r="C64" s="1" t="s">
        <v>244</v>
      </c>
      <c r="D64" s="1" t="s">
        <v>203</v>
      </c>
      <c r="E64" s="1"/>
      <c r="F64" s="1"/>
      <c r="G64" s="211">
        <f>G71+G69+G67</f>
        <v>2930</v>
      </c>
    </row>
    <row r="65" spans="1:7" s="176" customFormat="1" ht="25.5">
      <c r="A65" s="16" t="s">
        <v>336</v>
      </c>
      <c r="B65" s="204">
        <v>914</v>
      </c>
      <c r="C65" s="3" t="s">
        <v>244</v>
      </c>
      <c r="D65" s="3" t="s">
        <v>203</v>
      </c>
      <c r="E65" s="3" t="s">
        <v>161</v>
      </c>
      <c r="F65" s="3"/>
      <c r="G65" s="156">
        <f>G66</f>
        <v>630</v>
      </c>
    </row>
    <row r="66" spans="1:7" s="176" customFormat="1" ht="12.75">
      <c r="A66" s="19" t="s">
        <v>160</v>
      </c>
      <c r="B66" s="204">
        <v>914</v>
      </c>
      <c r="C66" s="3" t="s">
        <v>244</v>
      </c>
      <c r="D66" s="3" t="s">
        <v>203</v>
      </c>
      <c r="E66" s="3" t="s">
        <v>162</v>
      </c>
      <c r="F66" s="3"/>
      <c r="G66" s="156">
        <f>G67</f>
        <v>630</v>
      </c>
    </row>
    <row r="67" spans="1:7" s="176" customFormat="1" ht="12.75">
      <c r="A67" s="19" t="s">
        <v>52</v>
      </c>
      <c r="B67" s="204">
        <v>914</v>
      </c>
      <c r="C67" s="3" t="s">
        <v>244</v>
      </c>
      <c r="D67" s="3" t="s">
        <v>203</v>
      </c>
      <c r="E67" s="3" t="s">
        <v>162</v>
      </c>
      <c r="F67" s="3" t="s">
        <v>197</v>
      </c>
      <c r="G67" s="156">
        <f>80+550</f>
        <v>630</v>
      </c>
    </row>
    <row r="68" spans="1:7" s="176" customFormat="1" ht="12.75">
      <c r="A68" s="19" t="s">
        <v>279</v>
      </c>
      <c r="B68" s="204">
        <v>914</v>
      </c>
      <c r="C68" s="3" t="s">
        <v>244</v>
      </c>
      <c r="D68" s="3" t="s">
        <v>203</v>
      </c>
      <c r="E68" s="3" t="s">
        <v>294</v>
      </c>
      <c r="F68" s="3"/>
      <c r="G68" s="156">
        <f>G69</f>
        <v>300</v>
      </c>
    </row>
    <row r="69" spans="1:7" s="176" customFormat="1" ht="12.75">
      <c r="A69" s="19" t="s">
        <v>160</v>
      </c>
      <c r="B69" s="204">
        <v>914</v>
      </c>
      <c r="C69" s="3" t="s">
        <v>244</v>
      </c>
      <c r="D69" s="3" t="s">
        <v>203</v>
      </c>
      <c r="E69" s="3" t="s">
        <v>294</v>
      </c>
      <c r="F69" s="3" t="s">
        <v>335</v>
      </c>
      <c r="G69" s="156">
        <v>300</v>
      </c>
    </row>
    <row r="70" spans="1:7" s="176" customFormat="1" ht="12.75">
      <c r="A70" s="19" t="s">
        <v>332</v>
      </c>
      <c r="B70" s="204">
        <v>914</v>
      </c>
      <c r="C70" s="3" t="s">
        <v>244</v>
      </c>
      <c r="D70" s="3" t="s">
        <v>203</v>
      </c>
      <c r="E70" s="3" t="s">
        <v>105</v>
      </c>
      <c r="F70" s="3"/>
      <c r="G70" s="156">
        <f>G71</f>
        <v>2000</v>
      </c>
    </row>
    <row r="71" spans="1:7" s="176" customFormat="1" ht="12.75">
      <c r="A71" s="19" t="s">
        <v>160</v>
      </c>
      <c r="B71" s="204">
        <v>914</v>
      </c>
      <c r="C71" s="3" t="s">
        <v>244</v>
      </c>
      <c r="D71" s="3" t="s">
        <v>203</v>
      </c>
      <c r="E71" s="3" t="s">
        <v>105</v>
      </c>
      <c r="F71" s="3" t="s">
        <v>335</v>
      </c>
      <c r="G71" s="156">
        <v>2000</v>
      </c>
    </row>
    <row r="72" spans="1:8" s="65" customFormat="1" ht="48.75" customHeight="1">
      <c r="A72" s="206" t="s">
        <v>323</v>
      </c>
      <c r="B72" s="199">
        <v>915</v>
      </c>
      <c r="C72" s="201"/>
      <c r="D72" s="201"/>
      <c r="E72" s="201"/>
      <c r="F72" s="201"/>
      <c r="G72" s="197">
        <f>G73</f>
        <v>14068.3</v>
      </c>
      <c r="H72" s="207"/>
    </row>
    <row r="73" spans="1:7" s="65" customFormat="1" ht="12.75">
      <c r="A73" s="20" t="s">
        <v>154</v>
      </c>
      <c r="B73" s="203">
        <v>915</v>
      </c>
      <c r="C73" s="1" t="s">
        <v>212</v>
      </c>
      <c r="D73" s="1"/>
      <c r="E73" s="1"/>
      <c r="F73" s="1"/>
      <c r="G73" s="29">
        <f>G74</f>
        <v>14068.3</v>
      </c>
    </row>
    <row r="74" spans="1:7" s="176" customFormat="1" ht="12.75">
      <c r="A74" s="19" t="s">
        <v>155</v>
      </c>
      <c r="B74" s="204">
        <v>915</v>
      </c>
      <c r="C74" s="3" t="s">
        <v>212</v>
      </c>
      <c r="D74" s="3" t="s">
        <v>215</v>
      </c>
      <c r="E74" s="3"/>
      <c r="F74" s="3"/>
      <c r="G74" s="24">
        <f>G75</f>
        <v>14068.3</v>
      </c>
    </row>
    <row r="75" spans="1:7" s="176" customFormat="1" ht="24" customHeight="1">
      <c r="A75" s="16" t="s">
        <v>285</v>
      </c>
      <c r="B75" s="204">
        <v>915</v>
      </c>
      <c r="C75" s="3" t="s">
        <v>212</v>
      </c>
      <c r="D75" s="3" t="s">
        <v>215</v>
      </c>
      <c r="E75" s="3" t="s">
        <v>151</v>
      </c>
      <c r="F75" s="3"/>
      <c r="G75" s="24">
        <f>G76</f>
        <v>14068.3</v>
      </c>
    </row>
    <row r="76" spans="1:7" s="176" customFormat="1" ht="25.5">
      <c r="A76" s="16" t="s">
        <v>156</v>
      </c>
      <c r="B76" s="204">
        <v>915</v>
      </c>
      <c r="C76" s="3" t="s">
        <v>212</v>
      </c>
      <c r="D76" s="3" t="s">
        <v>215</v>
      </c>
      <c r="E76" s="3" t="s">
        <v>152</v>
      </c>
      <c r="F76" s="3"/>
      <c r="G76" s="24">
        <f>G77</f>
        <v>14068.3</v>
      </c>
    </row>
    <row r="77" spans="1:7" s="176" customFormat="1" ht="12.75">
      <c r="A77" s="19" t="s">
        <v>42</v>
      </c>
      <c r="B77" s="204">
        <v>915</v>
      </c>
      <c r="C77" s="3" t="s">
        <v>212</v>
      </c>
      <c r="D77" s="3" t="s">
        <v>215</v>
      </c>
      <c r="E77" s="3" t="s">
        <v>152</v>
      </c>
      <c r="F77" s="3" t="s">
        <v>39</v>
      </c>
      <c r="G77" s="156">
        <v>14068.3</v>
      </c>
    </row>
    <row r="78" spans="1:8" s="179" customFormat="1" ht="27" customHeight="1">
      <c r="A78" s="198" t="s">
        <v>322</v>
      </c>
      <c r="B78" s="199">
        <v>921</v>
      </c>
      <c r="C78" s="201"/>
      <c r="D78" s="201"/>
      <c r="E78" s="201"/>
      <c r="F78" s="201"/>
      <c r="G78" s="213">
        <f>G79+G84+G107</f>
        <v>127303.7</v>
      </c>
      <c r="H78" s="214"/>
    </row>
    <row r="79" spans="1:7" s="178" customFormat="1" ht="12.75">
      <c r="A79" s="14" t="s">
        <v>222</v>
      </c>
      <c r="B79" s="209">
        <v>921</v>
      </c>
      <c r="C79" s="28" t="s">
        <v>200</v>
      </c>
      <c r="D79" s="28"/>
      <c r="E79" s="28"/>
      <c r="F79" s="28"/>
      <c r="G79" s="29">
        <f>G80</f>
        <v>1300</v>
      </c>
    </row>
    <row r="80" spans="1:7" ht="12.75">
      <c r="A80" s="19" t="s">
        <v>228</v>
      </c>
      <c r="B80" s="215">
        <v>921</v>
      </c>
      <c r="C80" s="9" t="s">
        <v>200</v>
      </c>
      <c r="D80" s="9" t="s">
        <v>214</v>
      </c>
      <c r="E80" s="9"/>
      <c r="F80" s="9"/>
      <c r="G80" s="31">
        <f>G81</f>
        <v>1300</v>
      </c>
    </row>
    <row r="81" spans="1:7" ht="12.75">
      <c r="A81" s="19" t="s">
        <v>280</v>
      </c>
      <c r="B81" s="215">
        <v>921</v>
      </c>
      <c r="C81" s="9" t="s">
        <v>200</v>
      </c>
      <c r="D81" s="9" t="s">
        <v>214</v>
      </c>
      <c r="E81" s="9" t="s">
        <v>100</v>
      </c>
      <c r="F81" s="9"/>
      <c r="G81" s="31">
        <f>G82</f>
        <v>1300</v>
      </c>
    </row>
    <row r="82" spans="1:7" ht="12.75">
      <c r="A82" s="19" t="s">
        <v>107</v>
      </c>
      <c r="B82" s="215">
        <v>921</v>
      </c>
      <c r="C82" s="9" t="s">
        <v>200</v>
      </c>
      <c r="D82" s="9" t="s">
        <v>214</v>
      </c>
      <c r="E82" s="9" t="s">
        <v>99</v>
      </c>
      <c r="F82" s="9"/>
      <c r="G82" s="31">
        <f>G83</f>
        <v>1300</v>
      </c>
    </row>
    <row r="83" spans="1:7" s="192" customFormat="1" ht="12.75">
      <c r="A83" s="21" t="s">
        <v>47</v>
      </c>
      <c r="B83" s="215">
        <v>921</v>
      </c>
      <c r="C83" s="9" t="s">
        <v>200</v>
      </c>
      <c r="D83" s="9" t="s">
        <v>214</v>
      </c>
      <c r="E83" s="9" t="s">
        <v>99</v>
      </c>
      <c r="F83" s="9" t="s">
        <v>153</v>
      </c>
      <c r="G83" s="156">
        <v>1300</v>
      </c>
    </row>
    <row r="84" spans="1:7" s="178" customFormat="1" ht="12.75">
      <c r="A84" s="14" t="s">
        <v>238</v>
      </c>
      <c r="B84" s="209">
        <v>921</v>
      </c>
      <c r="C84" s="1" t="s">
        <v>212</v>
      </c>
      <c r="D84" s="1"/>
      <c r="E84" s="1"/>
      <c r="F84" s="1"/>
      <c r="G84" s="29">
        <f>G85+G89+G96+G100</f>
        <v>125576</v>
      </c>
    </row>
    <row r="85" spans="1:7" ht="12.75">
      <c r="A85" s="205" t="s">
        <v>139</v>
      </c>
      <c r="B85" s="215">
        <v>921</v>
      </c>
      <c r="C85" s="3" t="s">
        <v>212</v>
      </c>
      <c r="D85" s="3" t="s">
        <v>194</v>
      </c>
      <c r="E85" s="3"/>
      <c r="F85" s="3"/>
      <c r="G85" s="24">
        <f>G86</f>
        <v>54926.8</v>
      </c>
    </row>
    <row r="86" spans="1:7" ht="12.75">
      <c r="A86" s="19" t="s">
        <v>239</v>
      </c>
      <c r="B86" s="215">
        <v>921</v>
      </c>
      <c r="C86" s="3" t="s">
        <v>212</v>
      </c>
      <c r="D86" s="3" t="s">
        <v>194</v>
      </c>
      <c r="E86" s="3" t="s">
        <v>140</v>
      </c>
      <c r="F86" s="3"/>
      <c r="G86" s="24">
        <f>G87</f>
        <v>54926.8</v>
      </c>
    </row>
    <row r="87" spans="1:7" ht="12.75">
      <c r="A87" s="19" t="s">
        <v>240</v>
      </c>
      <c r="B87" s="215">
        <v>921</v>
      </c>
      <c r="C87" s="3" t="s">
        <v>212</v>
      </c>
      <c r="D87" s="3" t="s">
        <v>194</v>
      </c>
      <c r="E87" s="3" t="s">
        <v>141</v>
      </c>
      <c r="F87" s="3"/>
      <c r="G87" s="24">
        <f>G88</f>
        <v>54926.8</v>
      </c>
    </row>
    <row r="88" spans="1:7" ht="14.25" customHeight="1">
      <c r="A88" s="19" t="s">
        <v>42</v>
      </c>
      <c r="B88" s="215">
        <v>921</v>
      </c>
      <c r="C88" s="3" t="s">
        <v>212</v>
      </c>
      <c r="D88" s="3" t="s">
        <v>194</v>
      </c>
      <c r="E88" s="3" t="s">
        <v>141</v>
      </c>
      <c r="F88" s="3" t="s">
        <v>39</v>
      </c>
      <c r="G88" s="31">
        <v>54926.8</v>
      </c>
    </row>
    <row r="89" spans="1:7" ht="14.25" customHeight="1">
      <c r="A89" s="19" t="s">
        <v>143</v>
      </c>
      <c r="B89" s="215">
        <v>921</v>
      </c>
      <c r="C89" s="3" t="s">
        <v>212</v>
      </c>
      <c r="D89" s="3" t="s">
        <v>205</v>
      </c>
      <c r="E89" s="3"/>
      <c r="F89" s="3"/>
      <c r="G89" s="24">
        <f>G90+G94</f>
        <v>49866.4</v>
      </c>
    </row>
    <row r="90" spans="1:7" ht="14.25" customHeight="1">
      <c r="A90" s="19" t="s">
        <v>239</v>
      </c>
      <c r="B90" s="215">
        <v>921</v>
      </c>
      <c r="C90" s="3" t="s">
        <v>212</v>
      </c>
      <c r="D90" s="3" t="s">
        <v>205</v>
      </c>
      <c r="E90" s="3" t="s">
        <v>140</v>
      </c>
      <c r="F90" s="3"/>
      <c r="G90" s="24">
        <f>G91</f>
        <v>46524.4</v>
      </c>
    </row>
    <row r="91" spans="1:7" ht="14.25" customHeight="1">
      <c r="A91" s="19" t="s">
        <v>240</v>
      </c>
      <c r="B91" s="215">
        <v>921</v>
      </c>
      <c r="C91" s="3" t="s">
        <v>212</v>
      </c>
      <c r="D91" s="3" t="s">
        <v>205</v>
      </c>
      <c r="E91" s="3" t="s">
        <v>141</v>
      </c>
      <c r="F91" s="3"/>
      <c r="G91" s="24">
        <f>G92</f>
        <v>46524.4</v>
      </c>
    </row>
    <row r="92" spans="1:7" ht="19.5" customHeight="1">
      <c r="A92" s="19" t="s">
        <v>42</v>
      </c>
      <c r="B92" s="215">
        <v>921</v>
      </c>
      <c r="C92" s="3" t="s">
        <v>212</v>
      </c>
      <c r="D92" s="3" t="s">
        <v>205</v>
      </c>
      <c r="E92" s="3" t="s">
        <v>141</v>
      </c>
      <c r="F92" s="3" t="s">
        <v>39</v>
      </c>
      <c r="G92" s="31">
        <v>46524.4</v>
      </c>
    </row>
    <row r="93" spans="1:7" ht="18" customHeight="1">
      <c r="A93" s="19" t="s">
        <v>283</v>
      </c>
      <c r="B93" s="215">
        <v>921</v>
      </c>
      <c r="C93" s="3" t="s">
        <v>212</v>
      </c>
      <c r="D93" s="3" t="s">
        <v>205</v>
      </c>
      <c r="E93" s="3" t="s">
        <v>98</v>
      </c>
      <c r="F93" s="3"/>
      <c r="G93" s="24">
        <f>G94</f>
        <v>3342</v>
      </c>
    </row>
    <row r="94" spans="1:7" ht="42" customHeight="1">
      <c r="A94" s="16" t="s">
        <v>284</v>
      </c>
      <c r="B94" s="215">
        <v>921</v>
      </c>
      <c r="C94" s="3" t="s">
        <v>212</v>
      </c>
      <c r="D94" s="3" t="s">
        <v>205</v>
      </c>
      <c r="E94" s="3" t="s">
        <v>142</v>
      </c>
      <c r="F94" s="3"/>
      <c r="G94" s="24">
        <f>G95</f>
        <v>3342</v>
      </c>
    </row>
    <row r="95" spans="1:7" ht="16.5" customHeight="1">
      <c r="A95" s="19" t="s">
        <v>42</v>
      </c>
      <c r="B95" s="215">
        <v>921</v>
      </c>
      <c r="C95" s="3" t="s">
        <v>212</v>
      </c>
      <c r="D95" s="3" t="s">
        <v>205</v>
      </c>
      <c r="E95" s="3" t="s">
        <v>142</v>
      </c>
      <c r="F95" s="3" t="s">
        <v>39</v>
      </c>
      <c r="G95" s="31">
        <v>3342</v>
      </c>
    </row>
    <row r="96" spans="1:7" ht="19.5" customHeight="1">
      <c r="A96" s="21" t="s">
        <v>144</v>
      </c>
      <c r="B96" s="215">
        <v>921</v>
      </c>
      <c r="C96" s="3" t="s">
        <v>212</v>
      </c>
      <c r="D96" s="3" t="s">
        <v>203</v>
      </c>
      <c r="E96" s="3"/>
      <c r="F96" s="3"/>
      <c r="G96" s="24">
        <f>G97</f>
        <v>424.9</v>
      </c>
    </row>
    <row r="97" spans="1:7" ht="12.75" customHeight="1">
      <c r="A97" s="19" t="s">
        <v>239</v>
      </c>
      <c r="B97" s="215">
        <v>921</v>
      </c>
      <c r="C97" s="3" t="s">
        <v>212</v>
      </c>
      <c r="D97" s="3" t="s">
        <v>203</v>
      </c>
      <c r="E97" s="3" t="s">
        <v>140</v>
      </c>
      <c r="F97" s="3"/>
      <c r="G97" s="24">
        <f>G98</f>
        <v>424.9</v>
      </c>
    </row>
    <row r="98" spans="1:7" ht="14.25" customHeight="1">
      <c r="A98" s="19" t="s">
        <v>240</v>
      </c>
      <c r="B98" s="215">
        <v>921</v>
      </c>
      <c r="C98" s="3" t="s">
        <v>212</v>
      </c>
      <c r="D98" s="3" t="s">
        <v>203</v>
      </c>
      <c r="E98" s="3" t="s">
        <v>141</v>
      </c>
      <c r="F98" s="3"/>
      <c r="G98" s="24">
        <f>G99</f>
        <v>424.9</v>
      </c>
    </row>
    <row r="99" spans="1:7" ht="14.25" customHeight="1">
      <c r="A99" s="19" t="s">
        <v>42</v>
      </c>
      <c r="B99" s="215">
        <v>921</v>
      </c>
      <c r="C99" s="3" t="s">
        <v>212</v>
      </c>
      <c r="D99" s="3" t="s">
        <v>203</v>
      </c>
      <c r="E99" s="3" t="s">
        <v>141</v>
      </c>
      <c r="F99" s="3" t="s">
        <v>39</v>
      </c>
      <c r="G99" s="31">
        <v>424.9</v>
      </c>
    </row>
    <row r="100" spans="1:7" ht="14.25" customHeight="1">
      <c r="A100" s="19" t="s">
        <v>145</v>
      </c>
      <c r="B100" s="215">
        <v>921</v>
      </c>
      <c r="C100" s="3" t="s">
        <v>212</v>
      </c>
      <c r="D100" s="3" t="s">
        <v>195</v>
      </c>
      <c r="E100" s="3"/>
      <c r="F100" s="3"/>
      <c r="G100" s="24">
        <f>G101+G104</f>
        <v>20357.9</v>
      </c>
    </row>
    <row r="101" spans="1:7" ht="14.25" customHeight="1">
      <c r="A101" s="19" t="s">
        <v>239</v>
      </c>
      <c r="B101" s="215">
        <v>921</v>
      </c>
      <c r="C101" s="3" t="s">
        <v>212</v>
      </c>
      <c r="D101" s="3" t="s">
        <v>195</v>
      </c>
      <c r="E101" s="3" t="s">
        <v>140</v>
      </c>
      <c r="F101" s="3"/>
      <c r="G101" s="24">
        <f>G102</f>
        <v>17861.4</v>
      </c>
    </row>
    <row r="102" spans="1:7" ht="14.25" customHeight="1">
      <c r="A102" s="19" t="s">
        <v>240</v>
      </c>
      <c r="B102" s="215">
        <v>921</v>
      </c>
      <c r="C102" s="3" t="s">
        <v>212</v>
      </c>
      <c r="D102" s="3" t="s">
        <v>195</v>
      </c>
      <c r="E102" s="3" t="s">
        <v>141</v>
      </c>
      <c r="F102" s="3"/>
      <c r="G102" s="24">
        <f>G103</f>
        <v>17861.4</v>
      </c>
    </row>
    <row r="103" spans="1:7" ht="18" customHeight="1">
      <c r="A103" s="19" t="s">
        <v>42</v>
      </c>
      <c r="B103" s="215">
        <v>921</v>
      </c>
      <c r="C103" s="3" t="s">
        <v>212</v>
      </c>
      <c r="D103" s="3" t="s">
        <v>195</v>
      </c>
      <c r="E103" s="3" t="s">
        <v>141</v>
      </c>
      <c r="F103" s="3" t="s">
        <v>39</v>
      </c>
      <c r="G103" s="31">
        <v>17861.4</v>
      </c>
    </row>
    <row r="104" spans="1:7" ht="18" customHeight="1">
      <c r="A104" s="19" t="s">
        <v>283</v>
      </c>
      <c r="B104" s="215">
        <v>921</v>
      </c>
      <c r="C104" s="3" t="s">
        <v>212</v>
      </c>
      <c r="D104" s="3" t="s">
        <v>195</v>
      </c>
      <c r="E104" s="3" t="s">
        <v>98</v>
      </c>
      <c r="F104" s="3"/>
      <c r="G104" s="24">
        <f>G105</f>
        <v>2496.5</v>
      </c>
    </row>
    <row r="105" spans="1:7" ht="42" customHeight="1">
      <c r="A105" s="16" t="s">
        <v>284</v>
      </c>
      <c r="B105" s="215">
        <v>921</v>
      </c>
      <c r="C105" s="3" t="s">
        <v>212</v>
      </c>
      <c r="D105" s="3" t="s">
        <v>195</v>
      </c>
      <c r="E105" s="3" t="s">
        <v>142</v>
      </c>
      <c r="F105" s="3"/>
      <c r="G105" s="24">
        <f>G106</f>
        <v>2496.5</v>
      </c>
    </row>
    <row r="106" spans="1:7" ht="16.5" customHeight="1">
      <c r="A106" s="19" t="s">
        <v>42</v>
      </c>
      <c r="B106" s="215">
        <v>921</v>
      </c>
      <c r="C106" s="3" t="s">
        <v>212</v>
      </c>
      <c r="D106" s="3" t="s">
        <v>195</v>
      </c>
      <c r="E106" s="3" t="s">
        <v>142</v>
      </c>
      <c r="F106" s="3" t="s">
        <v>39</v>
      </c>
      <c r="G106" s="31">
        <v>2496.5</v>
      </c>
    </row>
    <row r="107" spans="1:7" s="178" customFormat="1" ht="14.25" customHeight="1">
      <c r="A107" s="14" t="s">
        <v>242</v>
      </c>
      <c r="B107" s="209">
        <v>921</v>
      </c>
      <c r="C107" s="1" t="s">
        <v>244</v>
      </c>
      <c r="D107" s="1"/>
      <c r="E107" s="1"/>
      <c r="F107" s="1"/>
      <c r="G107" s="29">
        <f>G108</f>
        <v>427.7</v>
      </c>
    </row>
    <row r="108" spans="1:7" ht="12" customHeight="1">
      <c r="A108" s="19" t="s">
        <v>274</v>
      </c>
      <c r="B108" s="215">
        <v>921</v>
      </c>
      <c r="C108" s="3" t="s">
        <v>244</v>
      </c>
      <c r="D108" s="3" t="s">
        <v>203</v>
      </c>
      <c r="E108" s="3"/>
      <c r="F108" s="3"/>
      <c r="G108" s="24">
        <f>G109</f>
        <v>427.7</v>
      </c>
    </row>
    <row r="109" spans="1:7" ht="12" customHeight="1">
      <c r="A109" s="16" t="s">
        <v>146</v>
      </c>
      <c r="B109" s="215">
        <v>921</v>
      </c>
      <c r="C109" s="3" t="s">
        <v>244</v>
      </c>
      <c r="D109" s="3" t="s">
        <v>203</v>
      </c>
      <c r="E109" s="3" t="s">
        <v>161</v>
      </c>
      <c r="F109" s="3"/>
      <c r="G109" s="24">
        <f>G110</f>
        <v>427.7</v>
      </c>
    </row>
    <row r="110" spans="1:7" ht="12" customHeight="1">
      <c r="A110" s="19" t="s">
        <v>160</v>
      </c>
      <c r="B110" s="215">
        <v>921</v>
      </c>
      <c r="C110" s="3" t="s">
        <v>244</v>
      </c>
      <c r="D110" s="3" t="s">
        <v>203</v>
      </c>
      <c r="E110" s="3" t="s">
        <v>162</v>
      </c>
      <c r="F110" s="3"/>
      <c r="G110" s="24">
        <f>G111</f>
        <v>427.7</v>
      </c>
    </row>
    <row r="111" spans="1:7" ht="12" customHeight="1">
      <c r="A111" s="19" t="s">
        <v>52</v>
      </c>
      <c r="B111" s="215">
        <v>921</v>
      </c>
      <c r="C111" s="3" t="s">
        <v>244</v>
      </c>
      <c r="D111" s="3" t="s">
        <v>203</v>
      </c>
      <c r="E111" s="3" t="s">
        <v>162</v>
      </c>
      <c r="F111" s="3" t="s">
        <v>197</v>
      </c>
      <c r="G111" s="31">
        <v>427.7</v>
      </c>
    </row>
    <row r="112" spans="1:8" s="179" customFormat="1" ht="25.5">
      <c r="A112" s="198" t="s">
        <v>287</v>
      </c>
      <c r="B112" s="199">
        <v>922</v>
      </c>
      <c r="C112" s="201"/>
      <c r="D112" s="201"/>
      <c r="E112" s="201"/>
      <c r="F112" s="201"/>
      <c r="G112" s="197">
        <f>G113+G118+G136</f>
        <v>27442.999999999996</v>
      </c>
      <c r="H112" s="214"/>
    </row>
    <row r="113" spans="1:7" s="181" customFormat="1" ht="12.75">
      <c r="A113" s="14" t="s">
        <v>222</v>
      </c>
      <c r="B113" s="203">
        <v>922</v>
      </c>
      <c r="C113" s="1" t="s">
        <v>200</v>
      </c>
      <c r="D113" s="1"/>
      <c r="E113" s="1"/>
      <c r="F113" s="1"/>
      <c r="G113" s="29">
        <f>G114</f>
        <v>6651.8</v>
      </c>
    </row>
    <row r="114" spans="1:7" s="182" customFormat="1" ht="12" customHeight="1">
      <c r="A114" s="205" t="s">
        <v>225</v>
      </c>
      <c r="B114" s="204">
        <v>922</v>
      </c>
      <c r="C114" s="3" t="s">
        <v>200</v>
      </c>
      <c r="D114" s="3" t="s">
        <v>205</v>
      </c>
      <c r="E114" s="3"/>
      <c r="F114" s="3"/>
      <c r="G114" s="24">
        <f>G115</f>
        <v>6651.8</v>
      </c>
    </row>
    <row r="115" spans="1:7" s="182" customFormat="1" ht="18.75" customHeight="1">
      <c r="A115" s="19" t="s">
        <v>227</v>
      </c>
      <c r="B115" s="204">
        <v>922</v>
      </c>
      <c r="C115" s="9" t="s">
        <v>200</v>
      </c>
      <c r="D115" s="9" t="s">
        <v>205</v>
      </c>
      <c r="E115" s="9" t="s">
        <v>96</v>
      </c>
      <c r="F115" s="9"/>
      <c r="G115" s="31">
        <f>G116</f>
        <v>6651.8</v>
      </c>
    </row>
    <row r="116" spans="1:7" s="182" customFormat="1" ht="18.75" customHeight="1">
      <c r="A116" s="19" t="s">
        <v>240</v>
      </c>
      <c r="B116" s="204">
        <v>922</v>
      </c>
      <c r="C116" s="9" t="s">
        <v>200</v>
      </c>
      <c r="D116" s="9" t="s">
        <v>205</v>
      </c>
      <c r="E116" s="9" t="s">
        <v>95</v>
      </c>
      <c r="F116" s="9"/>
      <c r="G116" s="31">
        <f>G117</f>
        <v>6651.8</v>
      </c>
    </row>
    <row r="117" spans="1:7" s="182" customFormat="1" ht="15.75" customHeight="1">
      <c r="A117" s="19" t="s">
        <v>42</v>
      </c>
      <c r="B117" s="204">
        <v>922</v>
      </c>
      <c r="C117" s="9" t="s">
        <v>200</v>
      </c>
      <c r="D117" s="9" t="s">
        <v>205</v>
      </c>
      <c r="E117" s="9" t="s">
        <v>95</v>
      </c>
      <c r="F117" s="9" t="s">
        <v>39</v>
      </c>
      <c r="G117" s="156">
        <v>6651.8</v>
      </c>
    </row>
    <row r="118" spans="1:7" s="181" customFormat="1" ht="24" customHeight="1">
      <c r="A118" s="13" t="s">
        <v>59</v>
      </c>
      <c r="B118" s="203">
        <v>922</v>
      </c>
      <c r="C118" s="1" t="s">
        <v>215</v>
      </c>
      <c r="D118" s="1"/>
      <c r="E118" s="1"/>
      <c r="F118" s="1"/>
      <c r="G118" s="29">
        <f>G119+G129</f>
        <v>20741.199999999997</v>
      </c>
    </row>
    <row r="119" spans="1:7" s="182" customFormat="1" ht="12" customHeight="1">
      <c r="A119" s="205" t="s">
        <v>232</v>
      </c>
      <c r="B119" s="204">
        <v>922</v>
      </c>
      <c r="C119" s="3" t="s">
        <v>215</v>
      </c>
      <c r="D119" s="3" t="s">
        <v>194</v>
      </c>
      <c r="E119" s="3"/>
      <c r="F119" s="3"/>
      <c r="G119" s="24">
        <f>G120+G126+G123</f>
        <v>16844.699999999997</v>
      </c>
    </row>
    <row r="120" spans="1:7" s="182" customFormat="1" ht="33.75" customHeight="1">
      <c r="A120" s="16" t="s">
        <v>233</v>
      </c>
      <c r="B120" s="204">
        <v>922</v>
      </c>
      <c r="C120" s="3" t="s">
        <v>215</v>
      </c>
      <c r="D120" s="3" t="s">
        <v>194</v>
      </c>
      <c r="E120" s="3" t="s">
        <v>136</v>
      </c>
      <c r="F120" s="3"/>
      <c r="G120" s="24">
        <f>G121</f>
        <v>10504.3</v>
      </c>
    </row>
    <row r="121" spans="1:7" s="182" customFormat="1" ht="12" customHeight="1">
      <c r="A121" s="19" t="s">
        <v>240</v>
      </c>
      <c r="B121" s="204">
        <v>922</v>
      </c>
      <c r="C121" s="3" t="s">
        <v>215</v>
      </c>
      <c r="D121" s="3" t="s">
        <v>194</v>
      </c>
      <c r="E121" s="3" t="s">
        <v>135</v>
      </c>
      <c r="F121" s="3"/>
      <c r="G121" s="24">
        <f>G122</f>
        <v>10504.3</v>
      </c>
    </row>
    <row r="122" spans="1:7" s="182" customFormat="1" ht="18.75" customHeight="1">
      <c r="A122" s="19" t="s">
        <v>42</v>
      </c>
      <c r="B122" s="204">
        <v>922</v>
      </c>
      <c r="C122" s="3" t="s">
        <v>215</v>
      </c>
      <c r="D122" s="3" t="s">
        <v>194</v>
      </c>
      <c r="E122" s="3" t="s">
        <v>135</v>
      </c>
      <c r="F122" s="3" t="s">
        <v>39</v>
      </c>
      <c r="G122" s="156">
        <v>10504.3</v>
      </c>
    </row>
    <row r="123" spans="1:7" s="182" customFormat="1" ht="12" customHeight="1">
      <c r="A123" s="19" t="s">
        <v>234</v>
      </c>
      <c r="B123" s="204">
        <v>922</v>
      </c>
      <c r="C123" s="3" t="s">
        <v>215</v>
      </c>
      <c r="D123" s="3" t="s">
        <v>194</v>
      </c>
      <c r="E123" s="3" t="s">
        <v>137</v>
      </c>
      <c r="F123" s="3"/>
      <c r="G123" s="24">
        <f>G124</f>
        <v>6205.6</v>
      </c>
    </row>
    <row r="124" spans="1:7" s="182" customFormat="1" ht="16.5" customHeight="1">
      <c r="A124" s="19" t="s">
        <v>240</v>
      </c>
      <c r="B124" s="204">
        <v>922</v>
      </c>
      <c r="C124" s="3" t="s">
        <v>215</v>
      </c>
      <c r="D124" s="3" t="s">
        <v>194</v>
      </c>
      <c r="E124" s="3" t="s">
        <v>138</v>
      </c>
      <c r="F124" s="3"/>
      <c r="G124" s="24">
        <f>G125</f>
        <v>6205.6</v>
      </c>
    </row>
    <row r="125" spans="1:7" s="182" customFormat="1" ht="15.75" customHeight="1">
      <c r="A125" s="19" t="s">
        <v>42</v>
      </c>
      <c r="B125" s="204">
        <v>922</v>
      </c>
      <c r="C125" s="3" t="s">
        <v>215</v>
      </c>
      <c r="D125" s="3" t="s">
        <v>194</v>
      </c>
      <c r="E125" s="3" t="s">
        <v>138</v>
      </c>
      <c r="F125" s="3" t="s">
        <v>39</v>
      </c>
      <c r="G125" s="156">
        <v>6205.6</v>
      </c>
    </row>
    <row r="126" spans="1:7" s="182" customFormat="1" ht="27.75" customHeight="1">
      <c r="A126" s="16" t="s">
        <v>255</v>
      </c>
      <c r="B126" s="204">
        <v>922</v>
      </c>
      <c r="C126" s="3" t="s">
        <v>215</v>
      </c>
      <c r="D126" s="3" t="s">
        <v>194</v>
      </c>
      <c r="E126" s="3" t="s">
        <v>253</v>
      </c>
      <c r="F126" s="3"/>
      <c r="G126" s="24">
        <f>G127</f>
        <v>134.8</v>
      </c>
    </row>
    <row r="127" spans="1:7" s="182" customFormat="1" ht="27.75" customHeight="1">
      <c r="A127" s="16" t="s">
        <v>256</v>
      </c>
      <c r="B127" s="204">
        <v>922</v>
      </c>
      <c r="C127" s="3" t="s">
        <v>215</v>
      </c>
      <c r="D127" s="3" t="s">
        <v>194</v>
      </c>
      <c r="E127" s="3" t="s">
        <v>254</v>
      </c>
      <c r="F127" s="3"/>
      <c r="G127" s="24">
        <f>G128</f>
        <v>134.8</v>
      </c>
    </row>
    <row r="128" spans="1:7" s="182" customFormat="1" ht="17.25" customHeight="1">
      <c r="A128" s="19" t="s">
        <v>42</v>
      </c>
      <c r="B128" s="204">
        <v>922</v>
      </c>
      <c r="C128" s="3" t="s">
        <v>215</v>
      </c>
      <c r="D128" s="3" t="s">
        <v>194</v>
      </c>
      <c r="E128" s="3" t="s">
        <v>254</v>
      </c>
      <c r="F128" s="3" t="s">
        <v>39</v>
      </c>
      <c r="G128" s="156">
        <v>134.8</v>
      </c>
    </row>
    <row r="129" spans="1:7" s="182" customFormat="1" ht="27.75" customHeight="1">
      <c r="A129" s="16" t="s">
        <v>236</v>
      </c>
      <c r="B129" s="204">
        <v>922</v>
      </c>
      <c r="C129" s="3" t="s">
        <v>215</v>
      </c>
      <c r="D129" s="3" t="s">
        <v>198</v>
      </c>
      <c r="E129" s="3"/>
      <c r="F129" s="3"/>
      <c r="G129" s="24">
        <f>G130+G133</f>
        <v>3896.5</v>
      </c>
    </row>
    <row r="130" spans="1:7" s="182" customFormat="1" ht="36.75" customHeight="1">
      <c r="A130" s="16" t="s">
        <v>8</v>
      </c>
      <c r="B130" s="204">
        <v>922</v>
      </c>
      <c r="C130" s="3" t="s">
        <v>215</v>
      </c>
      <c r="D130" s="3" t="s">
        <v>198</v>
      </c>
      <c r="E130" s="3" t="s">
        <v>3</v>
      </c>
      <c r="F130" s="3"/>
      <c r="G130" s="24">
        <f>G131</f>
        <v>993</v>
      </c>
    </row>
    <row r="131" spans="1:7" s="182" customFormat="1" ht="17.25" customHeight="1">
      <c r="A131" s="19" t="s">
        <v>196</v>
      </c>
      <c r="B131" s="204">
        <v>922</v>
      </c>
      <c r="C131" s="3" t="s">
        <v>215</v>
      </c>
      <c r="D131" s="3" t="s">
        <v>198</v>
      </c>
      <c r="E131" s="3" t="s">
        <v>2</v>
      </c>
      <c r="F131" s="3"/>
      <c r="G131" s="24">
        <f>G132</f>
        <v>993</v>
      </c>
    </row>
    <row r="132" spans="1:7" s="182" customFormat="1" ht="14.25" customHeight="1">
      <c r="A132" s="16" t="s">
        <v>9</v>
      </c>
      <c r="B132" s="204">
        <v>922</v>
      </c>
      <c r="C132" s="3" t="s">
        <v>215</v>
      </c>
      <c r="D132" s="3" t="s">
        <v>198</v>
      </c>
      <c r="E132" s="3" t="s">
        <v>2</v>
      </c>
      <c r="F132" s="3" t="s">
        <v>7</v>
      </c>
      <c r="G132" s="156">
        <v>993</v>
      </c>
    </row>
    <row r="133" spans="1:7" s="182" customFormat="1" ht="57" customHeight="1">
      <c r="A133" s="16" t="s">
        <v>237</v>
      </c>
      <c r="B133" s="204">
        <v>922</v>
      </c>
      <c r="C133" s="3" t="s">
        <v>215</v>
      </c>
      <c r="D133" s="3" t="s">
        <v>198</v>
      </c>
      <c r="E133" s="3" t="s">
        <v>104</v>
      </c>
      <c r="F133" s="3"/>
      <c r="G133" s="24">
        <f>G134</f>
        <v>2903.5</v>
      </c>
    </row>
    <row r="134" spans="1:7" s="182" customFormat="1" ht="12" customHeight="1">
      <c r="A134" s="19" t="s">
        <v>240</v>
      </c>
      <c r="B134" s="204">
        <v>922</v>
      </c>
      <c r="C134" s="3" t="s">
        <v>215</v>
      </c>
      <c r="D134" s="3" t="s">
        <v>198</v>
      </c>
      <c r="E134" s="3" t="s">
        <v>103</v>
      </c>
      <c r="F134" s="3"/>
      <c r="G134" s="24">
        <f>G135</f>
        <v>2903.5</v>
      </c>
    </row>
    <row r="135" spans="1:7" s="182" customFormat="1" ht="14.25" customHeight="1">
      <c r="A135" s="19" t="s">
        <v>42</v>
      </c>
      <c r="B135" s="204">
        <v>922</v>
      </c>
      <c r="C135" s="3" t="s">
        <v>215</v>
      </c>
      <c r="D135" s="3" t="s">
        <v>198</v>
      </c>
      <c r="E135" s="3" t="s">
        <v>103</v>
      </c>
      <c r="F135" s="3" t="s">
        <v>39</v>
      </c>
      <c r="G135" s="156">
        <v>2903.5</v>
      </c>
    </row>
    <row r="136" spans="1:7" s="181" customFormat="1" ht="14.25" customHeight="1">
      <c r="A136" s="14" t="s">
        <v>242</v>
      </c>
      <c r="B136" s="203">
        <v>922</v>
      </c>
      <c r="C136" s="1" t="s">
        <v>244</v>
      </c>
      <c r="D136" s="1"/>
      <c r="E136" s="1"/>
      <c r="F136" s="1"/>
      <c r="G136" s="211">
        <f>G137</f>
        <v>50</v>
      </c>
    </row>
    <row r="137" spans="1:7" s="182" customFormat="1" ht="14.25" customHeight="1">
      <c r="A137" s="205" t="s">
        <v>274</v>
      </c>
      <c r="B137" s="204">
        <v>922</v>
      </c>
      <c r="C137" s="4" t="s">
        <v>244</v>
      </c>
      <c r="D137" s="4" t="s">
        <v>203</v>
      </c>
      <c r="E137" s="9"/>
      <c r="F137" s="3"/>
      <c r="G137" s="156">
        <f>G138</f>
        <v>50</v>
      </c>
    </row>
    <row r="138" spans="1:7" s="182" customFormat="1" ht="17.25" customHeight="1">
      <c r="A138" s="16" t="s">
        <v>82</v>
      </c>
      <c r="B138" s="204">
        <v>922</v>
      </c>
      <c r="C138" s="4" t="s">
        <v>244</v>
      </c>
      <c r="D138" s="4" t="s">
        <v>203</v>
      </c>
      <c r="E138" s="4" t="s">
        <v>81</v>
      </c>
      <c r="F138" s="3"/>
      <c r="G138" s="156">
        <f>G139</f>
        <v>50</v>
      </c>
    </row>
    <row r="139" spans="1:7" s="182" customFormat="1" ht="14.25" customHeight="1">
      <c r="A139" s="19" t="s">
        <v>83</v>
      </c>
      <c r="B139" s="204">
        <v>922</v>
      </c>
      <c r="C139" s="4" t="s">
        <v>244</v>
      </c>
      <c r="D139" s="4" t="s">
        <v>203</v>
      </c>
      <c r="E139" s="4" t="s">
        <v>337</v>
      </c>
      <c r="F139" s="3"/>
      <c r="G139" s="156">
        <f>G140</f>
        <v>50</v>
      </c>
    </row>
    <row r="140" spans="1:7" s="182" customFormat="1" ht="14.25" customHeight="1">
      <c r="A140" s="19" t="s">
        <v>52</v>
      </c>
      <c r="B140" s="204">
        <v>922</v>
      </c>
      <c r="C140" s="4" t="s">
        <v>244</v>
      </c>
      <c r="D140" s="4" t="s">
        <v>203</v>
      </c>
      <c r="E140" s="4" t="s">
        <v>337</v>
      </c>
      <c r="F140" s="3" t="s">
        <v>197</v>
      </c>
      <c r="G140" s="156">
        <v>50</v>
      </c>
    </row>
    <row r="141" spans="1:8" s="183" customFormat="1" ht="25.5">
      <c r="A141" s="198" t="s">
        <v>316</v>
      </c>
      <c r="B141" s="194">
        <v>924</v>
      </c>
      <c r="C141" s="201"/>
      <c r="D141" s="201"/>
      <c r="E141" s="201"/>
      <c r="F141" s="201"/>
      <c r="G141" s="216">
        <f>G142+G147+G176</f>
        <v>430606.80000000005</v>
      </c>
      <c r="H141" s="217"/>
    </row>
    <row r="142" spans="1:7" s="183" customFormat="1" ht="12.75">
      <c r="A142" s="14" t="s">
        <v>193</v>
      </c>
      <c r="B142" s="149">
        <v>924</v>
      </c>
      <c r="C142" s="28" t="s">
        <v>194</v>
      </c>
      <c r="D142" s="28"/>
      <c r="E142" s="28"/>
      <c r="F142" s="28"/>
      <c r="G142" s="29">
        <f>G143</f>
        <v>1557</v>
      </c>
    </row>
    <row r="143" spans="1:7" s="176" customFormat="1" ht="12.75">
      <c r="A143" s="205" t="s">
        <v>273</v>
      </c>
      <c r="B143" s="210">
        <v>924</v>
      </c>
      <c r="C143" s="3" t="s">
        <v>4</v>
      </c>
      <c r="D143" s="3" t="s">
        <v>18</v>
      </c>
      <c r="E143" s="3"/>
      <c r="F143" s="3"/>
      <c r="G143" s="24">
        <f>G144</f>
        <v>1557</v>
      </c>
    </row>
    <row r="144" spans="1:7" s="176" customFormat="1" ht="42" customHeight="1">
      <c r="A144" s="205" t="s">
        <v>8</v>
      </c>
      <c r="B144" s="210">
        <v>924</v>
      </c>
      <c r="C144" s="3" t="s">
        <v>194</v>
      </c>
      <c r="D144" s="3" t="s">
        <v>18</v>
      </c>
      <c r="E144" s="3" t="s">
        <v>3</v>
      </c>
      <c r="F144" s="3"/>
      <c r="G144" s="24">
        <f>G145</f>
        <v>1557</v>
      </c>
    </row>
    <row r="145" spans="1:7" s="176" customFormat="1" ht="12.75">
      <c r="A145" s="205" t="s">
        <v>196</v>
      </c>
      <c r="B145" s="210">
        <v>924</v>
      </c>
      <c r="C145" s="3" t="s">
        <v>194</v>
      </c>
      <c r="D145" s="3" t="s">
        <v>18</v>
      </c>
      <c r="E145" s="3" t="s">
        <v>2</v>
      </c>
      <c r="F145" s="3"/>
      <c r="G145" s="24">
        <f>G146</f>
        <v>1557</v>
      </c>
    </row>
    <row r="146" spans="1:7" s="176" customFormat="1" ht="19.5" customHeight="1">
      <c r="A146" s="205" t="s">
        <v>9</v>
      </c>
      <c r="B146" s="210">
        <v>924</v>
      </c>
      <c r="C146" s="3" t="s">
        <v>194</v>
      </c>
      <c r="D146" s="3" t="s">
        <v>18</v>
      </c>
      <c r="E146" s="3" t="s">
        <v>2</v>
      </c>
      <c r="F146" s="3" t="s">
        <v>7</v>
      </c>
      <c r="G146" s="156">
        <v>1557</v>
      </c>
    </row>
    <row r="147" spans="1:7" s="183" customFormat="1" ht="12.75">
      <c r="A147" s="27" t="s">
        <v>222</v>
      </c>
      <c r="B147" s="149">
        <v>924</v>
      </c>
      <c r="C147" s="28" t="s">
        <v>200</v>
      </c>
      <c r="D147" s="28"/>
      <c r="E147" s="28"/>
      <c r="F147" s="28"/>
      <c r="G147" s="29">
        <f>G148+G152+G163+G169+G159</f>
        <v>421123.80000000005</v>
      </c>
    </row>
    <row r="148" spans="1:7" ht="12.75">
      <c r="A148" s="19" t="s">
        <v>223</v>
      </c>
      <c r="B148" s="210">
        <v>924</v>
      </c>
      <c r="C148" s="23" t="s">
        <v>200</v>
      </c>
      <c r="D148" s="23" t="s">
        <v>194</v>
      </c>
      <c r="E148" s="23"/>
      <c r="F148" s="23"/>
      <c r="G148" s="24">
        <f>G149</f>
        <v>115691.2</v>
      </c>
    </row>
    <row r="149" spans="1:7" ht="12.75">
      <c r="A149" s="19" t="s">
        <v>224</v>
      </c>
      <c r="B149" s="210">
        <v>924</v>
      </c>
      <c r="C149" s="9" t="s">
        <v>200</v>
      </c>
      <c r="D149" s="9" t="s">
        <v>194</v>
      </c>
      <c r="E149" s="9" t="s">
        <v>92</v>
      </c>
      <c r="F149" s="9"/>
      <c r="G149" s="31">
        <f>G150</f>
        <v>115691.2</v>
      </c>
    </row>
    <row r="150" spans="1:7" ht="12.75">
      <c r="A150" s="19" t="s">
        <v>240</v>
      </c>
      <c r="B150" s="210">
        <v>924</v>
      </c>
      <c r="C150" s="9" t="s">
        <v>200</v>
      </c>
      <c r="D150" s="9" t="s">
        <v>194</v>
      </c>
      <c r="E150" s="9" t="s">
        <v>91</v>
      </c>
      <c r="F150" s="9"/>
      <c r="G150" s="31">
        <f>G151</f>
        <v>115691.2</v>
      </c>
    </row>
    <row r="151" spans="1:7" ht="12.75">
      <c r="A151" s="19" t="s">
        <v>42</v>
      </c>
      <c r="B151" s="210">
        <v>924</v>
      </c>
      <c r="C151" s="9" t="s">
        <v>200</v>
      </c>
      <c r="D151" s="9" t="s">
        <v>194</v>
      </c>
      <c r="E151" s="9" t="s">
        <v>91</v>
      </c>
      <c r="F151" s="9" t="s">
        <v>39</v>
      </c>
      <c r="G151" s="31">
        <v>115691.2</v>
      </c>
    </row>
    <row r="152" spans="1:7" ht="12.75">
      <c r="A152" s="21" t="s">
        <v>225</v>
      </c>
      <c r="B152" s="210">
        <v>924</v>
      </c>
      <c r="C152" s="9" t="s">
        <v>200</v>
      </c>
      <c r="D152" s="9" t="s">
        <v>205</v>
      </c>
      <c r="E152" s="9"/>
      <c r="F152" s="9"/>
      <c r="G152" s="31">
        <f>G153+G156</f>
        <v>285390.2</v>
      </c>
    </row>
    <row r="153" spans="1:7" ht="25.5">
      <c r="A153" s="16" t="s">
        <v>226</v>
      </c>
      <c r="B153" s="210">
        <v>924</v>
      </c>
      <c r="C153" s="9" t="s">
        <v>200</v>
      </c>
      <c r="D153" s="9" t="s">
        <v>205</v>
      </c>
      <c r="E153" s="9" t="s">
        <v>94</v>
      </c>
      <c r="F153" s="9"/>
      <c r="G153" s="31">
        <f>G154</f>
        <v>277532.8</v>
      </c>
    </row>
    <row r="154" spans="1:7" ht="12.75">
      <c r="A154" s="19" t="s">
        <v>240</v>
      </c>
      <c r="B154" s="210">
        <v>924</v>
      </c>
      <c r="C154" s="9" t="s">
        <v>200</v>
      </c>
      <c r="D154" s="9" t="s">
        <v>205</v>
      </c>
      <c r="E154" s="9" t="s">
        <v>93</v>
      </c>
      <c r="F154" s="9"/>
      <c r="G154" s="31">
        <f>G155</f>
        <v>277532.8</v>
      </c>
    </row>
    <row r="155" spans="1:9" ht="12.75">
      <c r="A155" s="19" t="s">
        <v>42</v>
      </c>
      <c r="B155" s="210">
        <v>924</v>
      </c>
      <c r="C155" s="9" t="s">
        <v>200</v>
      </c>
      <c r="D155" s="9" t="s">
        <v>205</v>
      </c>
      <c r="E155" s="9" t="s">
        <v>93</v>
      </c>
      <c r="F155" s="9" t="s">
        <v>39</v>
      </c>
      <c r="G155" s="31">
        <v>277532.8</v>
      </c>
      <c r="I155" s="232"/>
    </row>
    <row r="156" spans="1:7" ht="12.75">
      <c r="A156" s="19" t="s">
        <v>227</v>
      </c>
      <c r="B156" s="210">
        <v>924</v>
      </c>
      <c r="C156" s="9" t="s">
        <v>200</v>
      </c>
      <c r="D156" s="9" t="s">
        <v>205</v>
      </c>
      <c r="E156" s="9" t="s">
        <v>96</v>
      </c>
      <c r="F156" s="9"/>
      <c r="G156" s="31">
        <f>G157</f>
        <v>7857.4</v>
      </c>
    </row>
    <row r="157" spans="1:7" ht="12.75">
      <c r="A157" s="19" t="s">
        <v>240</v>
      </c>
      <c r="B157" s="210">
        <v>924</v>
      </c>
      <c r="C157" s="9" t="s">
        <v>200</v>
      </c>
      <c r="D157" s="9" t="s">
        <v>205</v>
      </c>
      <c r="E157" s="9" t="s">
        <v>95</v>
      </c>
      <c r="F157" s="9"/>
      <c r="G157" s="31">
        <f>G158</f>
        <v>7857.4</v>
      </c>
    </row>
    <row r="158" spans="1:7" ht="12.75">
      <c r="A158" s="19" t="s">
        <v>42</v>
      </c>
      <c r="B158" s="210">
        <v>924</v>
      </c>
      <c r="C158" s="9" t="s">
        <v>200</v>
      </c>
      <c r="D158" s="9" t="s">
        <v>205</v>
      </c>
      <c r="E158" s="9" t="s">
        <v>95</v>
      </c>
      <c r="F158" s="9" t="s">
        <v>39</v>
      </c>
      <c r="G158" s="31">
        <v>7857.4</v>
      </c>
    </row>
    <row r="159" spans="1:7" s="178" customFormat="1" ht="14.25" customHeight="1">
      <c r="A159" s="20" t="s">
        <v>327</v>
      </c>
      <c r="B159" s="149">
        <v>924</v>
      </c>
      <c r="C159" s="8" t="s">
        <v>200</v>
      </c>
      <c r="D159" s="8" t="s">
        <v>203</v>
      </c>
      <c r="E159" s="8"/>
      <c r="F159" s="8"/>
      <c r="G159" s="33">
        <f>G160</f>
        <v>700.7</v>
      </c>
    </row>
    <row r="160" spans="1:7" ht="51">
      <c r="A160" s="16" t="s">
        <v>333</v>
      </c>
      <c r="B160" s="210">
        <v>924</v>
      </c>
      <c r="C160" s="9" t="s">
        <v>200</v>
      </c>
      <c r="D160" s="9" t="s">
        <v>203</v>
      </c>
      <c r="E160" s="9" t="s">
        <v>103</v>
      </c>
      <c r="F160" s="9"/>
      <c r="G160" s="31">
        <f>G161</f>
        <v>700.7</v>
      </c>
    </row>
    <row r="161" spans="1:7" ht="12.75">
      <c r="A161" s="19" t="s">
        <v>240</v>
      </c>
      <c r="B161" s="210">
        <v>924</v>
      </c>
      <c r="C161" s="9" t="s">
        <v>200</v>
      </c>
      <c r="D161" s="9" t="s">
        <v>203</v>
      </c>
      <c r="E161" s="9" t="s">
        <v>103</v>
      </c>
      <c r="F161" s="9"/>
      <c r="G161" s="31">
        <f>G162</f>
        <v>700.7</v>
      </c>
    </row>
    <row r="162" spans="1:7" ht="12.75">
      <c r="A162" s="19" t="s">
        <v>42</v>
      </c>
      <c r="B162" s="210">
        <v>924</v>
      </c>
      <c r="C162" s="9" t="s">
        <v>200</v>
      </c>
      <c r="D162" s="9" t="s">
        <v>203</v>
      </c>
      <c r="E162" s="9" t="s">
        <v>103</v>
      </c>
      <c r="F162" s="9" t="s">
        <v>39</v>
      </c>
      <c r="G162" s="31">
        <v>700.7</v>
      </c>
    </row>
    <row r="163" spans="1:7" s="178" customFormat="1" ht="12.75">
      <c r="A163" s="20" t="s">
        <v>229</v>
      </c>
      <c r="B163" s="149">
        <v>924</v>
      </c>
      <c r="C163" s="8" t="s">
        <v>200</v>
      </c>
      <c r="D163" s="8" t="s">
        <v>200</v>
      </c>
      <c r="E163" s="8"/>
      <c r="F163" s="8"/>
      <c r="G163" s="33">
        <f>G164+G167</f>
        <v>2370</v>
      </c>
    </row>
    <row r="164" spans="1:7" ht="12.75">
      <c r="A164" s="16" t="s">
        <v>282</v>
      </c>
      <c r="B164" s="210">
        <v>924</v>
      </c>
      <c r="C164" s="9" t="s">
        <v>200</v>
      </c>
      <c r="D164" s="9" t="s">
        <v>200</v>
      </c>
      <c r="E164" s="9" t="s">
        <v>102</v>
      </c>
      <c r="F164" s="9"/>
      <c r="G164" s="31">
        <f>G165</f>
        <v>1500</v>
      </c>
    </row>
    <row r="165" spans="1:7" ht="12.75">
      <c r="A165" s="19" t="s">
        <v>131</v>
      </c>
      <c r="B165" s="210">
        <v>924</v>
      </c>
      <c r="C165" s="9" t="s">
        <v>200</v>
      </c>
      <c r="D165" s="9" t="s">
        <v>200</v>
      </c>
      <c r="E165" s="9" t="s">
        <v>101</v>
      </c>
      <c r="F165" s="9"/>
      <c r="G165" s="31">
        <f>G166</f>
        <v>1500</v>
      </c>
    </row>
    <row r="166" spans="1:7" ht="12.75">
      <c r="A166" s="19" t="s">
        <v>9</v>
      </c>
      <c r="B166" s="210">
        <v>924</v>
      </c>
      <c r="C166" s="9" t="s">
        <v>200</v>
      </c>
      <c r="D166" s="9" t="s">
        <v>200</v>
      </c>
      <c r="E166" s="9" t="s">
        <v>101</v>
      </c>
      <c r="F166" s="9" t="s">
        <v>7</v>
      </c>
      <c r="G166" s="31">
        <v>1500</v>
      </c>
    </row>
    <row r="167" spans="1:7" ht="12.75">
      <c r="A167" s="19" t="s">
        <v>240</v>
      </c>
      <c r="B167" s="210">
        <v>924</v>
      </c>
      <c r="C167" s="9" t="s">
        <v>200</v>
      </c>
      <c r="D167" s="9" t="s">
        <v>200</v>
      </c>
      <c r="E167" s="9" t="s">
        <v>210</v>
      </c>
      <c r="F167" s="9"/>
      <c r="G167" s="31">
        <f>G168</f>
        <v>870</v>
      </c>
    </row>
    <row r="168" spans="1:7" ht="12.75">
      <c r="A168" s="19" t="s">
        <v>42</v>
      </c>
      <c r="B168" s="210">
        <v>924</v>
      </c>
      <c r="C168" s="9" t="s">
        <v>200</v>
      </c>
      <c r="D168" s="9" t="s">
        <v>200</v>
      </c>
      <c r="E168" s="9" t="s">
        <v>210</v>
      </c>
      <c r="F168" s="9" t="s">
        <v>39</v>
      </c>
      <c r="G168" s="31">
        <v>870</v>
      </c>
    </row>
    <row r="169" spans="1:7" ht="12.75">
      <c r="A169" s="19" t="s">
        <v>231</v>
      </c>
      <c r="B169" s="210">
        <v>924</v>
      </c>
      <c r="C169" s="9" t="s">
        <v>200</v>
      </c>
      <c r="D169" s="9" t="s">
        <v>212</v>
      </c>
      <c r="E169" s="9"/>
      <c r="F169" s="9"/>
      <c r="G169" s="31">
        <f>G170+G173</f>
        <v>16971.7</v>
      </c>
    </row>
    <row r="170" spans="1:7" ht="38.25">
      <c r="A170" s="16" t="s">
        <v>8</v>
      </c>
      <c r="B170" s="210">
        <v>924</v>
      </c>
      <c r="C170" s="9" t="s">
        <v>200</v>
      </c>
      <c r="D170" s="9" t="s">
        <v>212</v>
      </c>
      <c r="E170" s="9" t="s">
        <v>3</v>
      </c>
      <c r="F170" s="9"/>
      <c r="G170" s="31">
        <f>G171</f>
        <v>2240.9</v>
      </c>
    </row>
    <row r="171" spans="1:7" ht="12.75">
      <c r="A171" s="19" t="s">
        <v>196</v>
      </c>
      <c r="B171" s="210">
        <v>924</v>
      </c>
      <c r="C171" s="9" t="s">
        <v>200</v>
      </c>
      <c r="D171" s="9" t="s">
        <v>212</v>
      </c>
      <c r="E171" s="9" t="s">
        <v>2</v>
      </c>
      <c r="F171" s="9"/>
      <c r="G171" s="31">
        <f>G172</f>
        <v>2240.9</v>
      </c>
    </row>
    <row r="172" spans="1:7" ht="12.75">
      <c r="A172" s="19" t="s">
        <v>9</v>
      </c>
      <c r="B172" s="210">
        <v>924</v>
      </c>
      <c r="C172" s="9" t="s">
        <v>200</v>
      </c>
      <c r="D172" s="9" t="s">
        <v>212</v>
      </c>
      <c r="E172" s="9" t="s">
        <v>2</v>
      </c>
      <c r="F172" s="9" t="s">
        <v>7</v>
      </c>
      <c r="G172" s="31">
        <v>2240.9</v>
      </c>
    </row>
    <row r="173" spans="1:7" ht="51">
      <c r="A173" s="16" t="s">
        <v>237</v>
      </c>
      <c r="B173" s="210">
        <v>924</v>
      </c>
      <c r="C173" s="9" t="s">
        <v>200</v>
      </c>
      <c r="D173" s="9" t="s">
        <v>212</v>
      </c>
      <c r="E173" s="9" t="s">
        <v>104</v>
      </c>
      <c r="F173" s="9"/>
      <c r="G173" s="31">
        <f>G174</f>
        <v>14730.8</v>
      </c>
    </row>
    <row r="174" spans="1:7" ht="12.75">
      <c r="A174" s="19" t="s">
        <v>240</v>
      </c>
      <c r="B174" s="210">
        <v>924</v>
      </c>
      <c r="C174" s="9" t="s">
        <v>200</v>
      </c>
      <c r="D174" s="9" t="s">
        <v>212</v>
      </c>
      <c r="E174" s="9" t="s">
        <v>103</v>
      </c>
      <c r="F174" s="9"/>
      <c r="G174" s="31">
        <f>G175</f>
        <v>14730.8</v>
      </c>
    </row>
    <row r="175" spans="1:7" ht="12.75">
      <c r="A175" s="19" t="s">
        <v>42</v>
      </c>
      <c r="B175" s="210">
        <v>924</v>
      </c>
      <c r="C175" s="9" t="s">
        <v>200</v>
      </c>
      <c r="D175" s="9" t="s">
        <v>212</v>
      </c>
      <c r="E175" s="9" t="s">
        <v>103</v>
      </c>
      <c r="F175" s="9" t="s">
        <v>39</v>
      </c>
      <c r="G175" s="31">
        <v>14730.8</v>
      </c>
    </row>
    <row r="176" spans="1:7" s="178" customFormat="1" ht="12.75">
      <c r="A176" s="14" t="s">
        <v>242</v>
      </c>
      <c r="B176" s="149">
        <v>924</v>
      </c>
      <c r="C176" s="8" t="s">
        <v>244</v>
      </c>
      <c r="D176" s="8"/>
      <c r="E176" s="8"/>
      <c r="F176" s="8"/>
      <c r="G176" s="33">
        <f>G177</f>
        <v>7926</v>
      </c>
    </row>
    <row r="177" spans="1:7" ht="12.75">
      <c r="A177" s="19" t="s">
        <v>164</v>
      </c>
      <c r="B177" s="210">
        <v>924</v>
      </c>
      <c r="C177" s="9" t="s">
        <v>244</v>
      </c>
      <c r="D177" s="9" t="s">
        <v>195</v>
      </c>
      <c r="E177" s="9"/>
      <c r="F177" s="9"/>
      <c r="G177" s="31">
        <f>G179+G183</f>
        <v>7926</v>
      </c>
    </row>
    <row r="178" spans="1:7" ht="12.75">
      <c r="A178" s="19" t="s">
        <v>82</v>
      </c>
      <c r="B178" s="210">
        <v>924</v>
      </c>
      <c r="C178" s="9" t="s">
        <v>244</v>
      </c>
      <c r="D178" s="9" t="s">
        <v>195</v>
      </c>
      <c r="E178" s="9" t="s">
        <v>81</v>
      </c>
      <c r="F178" s="9"/>
      <c r="G178" s="31">
        <f>G179</f>
        <v>286</v>
      </c>
    </row>
    <row r="179" spans="1:7" ht="25.5">
      <c r="A179" s="231" t="s">
        <v>340</v>
      </c>
      <c r="B179" s="210">
        <v>924</v>
      </c>
      <c r="C179" s="9" t="s">
        <v>244</v>
      </c>
      <c r="D179" s="9" t="s">
        <v>195</v>
      </c>
      <c r="E179" s="9" t="s">
        <v>163</v>
      </c>
      <c r="F179" s="9"/>
      <c r="G179" s="31">
        <f>G180</f>
        <v>286</v>
      </c>
    </row>
    <row r="180" spans="1:7" ht="12.75">
      <c r="A180" s="19" t="s">
        <v>52</v>
      </c>
      <c r="B180" s="210">
        <v>924</v>
      </c>
      <c r="C180" s="9" t="s">
        <v>244</v>
      </c>
      <c r="D180" s="9" t="s">
        <v>195</v>
      </c>
      <c r="E180" s="9" t="s">
        <v>163</v>
      </c>
      <c r="F180" s="9" t="s">
        <v>197</v>
      </c>
      <c r="G180" s="31">
        <v>286</v>
      </c>
    </row>
    <row r="181" spans="1:7" ht="12.75">
      <c r="A181" s="19" t="s">
        <v>283</v>
      </c>
      <c r="B181" s="210">
        <v>924</v>
      </c>
      <c r="C181" s="9" t="s">
        <v>244</v>
      </c>
      <c r="D181" s="9" t="s">
        <v>195</v>
      </c>
      <c r="E181" s="9" t="s">
        <v>98</v>
      </c>
      <c r="F181" s="9"/>
      <c r="G181" s="31">
        <f>G182</f>
        <v>7640</v>
      </c>
    </row>
    <row r="182" spans="1:7" ht="52.5" customHeight="1">
      <c r="A182" s="22" t="s">
        <v>339</v>
      </c>
      <c r="B182" s="210">
        <v>924</v>
      </c>
      <c r="C182" s="9" t="s">
        <v>244</v>
      </c>
      <c r="D182" s="9" t="s">
        <v>195</v>
      </c>
      <c r="E182" s="9" t="s">
        <v>338</v>
      </c>
      <c r="F182" s="9"/>
      <c r="G182" s="31">
        <f>G183</f>
        <v>7640</v>
      </c>
    </row>
    <row r="183" spans="1:7" s="192" customFormat="1" ht="13.5" customHeight="1">
      <c r="A183" s="19" t="s">
        <v>52</v>
      </c>
      <c r="B183" s="210">
        <v>924</v>
      </c>
      <c r="C183" s="9" t="s">
        <v>244</v>
      </c>
      <c r="D183" s="9" t="s">
        <v>195</v>
      </c>
      <c r="E183" s="9" t="s">
        <v>338</v>
      </c>
      <c r="F183" s="9" t="s">
        <v>197</v>
      </c>
      <c r="G183" s="156">
        <v>7640</v>
      </c>
    </row>
    <row r="184" spans="1:8" s="179" customFormat="1" ht="25.5">
      <c r="A184" s="218" t="s">
        <v>315</v>
      </c>
      <c r="B184" s="199">
        <v>927</v>
      </c>
      <c r="C184" s="219"/>
      <c r="D184" s="219"/>
      <c r="E184" s="219"/>
      <c r="F184" s="219"/>
      <c r="G184" s="197">
        <f>G185+G198+G203</f>
        <v>30642.6</v>
      </c>
      <c r="H184" s="214"/>
    </row>
    <row r="185" spans="1:7" s="179" customFormat="1" ht="12.75">
      <c r="A185" s="14" t="s">
        <v>193</v>
      </c>
      <c r="B185" s="209">
        <v>927</v>
      </c>
      <c r="C185" s="220" t="s">
        <v>194</v>
      </c>
      <c r="D185" s="220"/>
      <c r="E185" s="220"/>
      <c r="F185" s="220"/>
      <c r="G185" s="29">
        <f>G186+G194+G190</f>
        <v>8368.6</v>
      </c>
    </row>
    <row r="186" spans="1:7" s="176" customFormat="1" ht="24.75" customHeight="1">
      <c r="A186" s="16" t="s">
        <v>64</v>
      </c>
      <c r="B186" s="215">
        <v>927</v>
      </c>
      <c r="C186" s="3" t="s">
        <v>194</v>
      </c>
      <c r="D186" s="3" t="s">
        <v>198</v>
      </c>
      <c r="E186" s="3"/>
      <c r="F186" s="3"/>
      <c r="G186" s="24">
        <f>G187</f>
        <v>6268.6</v>
      </c>
    </row>
    <row r="187" spans="1:7" ht="38.25">
      <c r="A187" s="16" t="s">
        <v>8</v>
      </c>
      <c r="B187" s="215">
        <v>927</v>
      </c>
      <c r="C187" s="3" t="s">
        <v>194</v>
      </c>
      <c r="D187" s="3" t="s">
        <v>198</v>
      </c>
      <c r="E187" s="3" t="s">
        <v>3</v>
      </c>
      <c r="F187" s="3"/>
      <c r="G187" s="24">
        <f>G188</f>
        <v>6268.6</v>
      </c>
    </row>
    <row r="188" spans="1:7" ht="12.75">
      <c r="A188" s="19" t="s">
        <v>196</v>
      </c>
      <c r="B188" s="215">
        <v>927</v>
      </c>
      <c r="C188" s="3" t="s">
        <v>194</v>
      </c>
      <c r="D188" s="3" t="s">
        <v>198</v>
      </c>
      <c r="E188" s="3" t="s">
        <v>2</v>
      </c>
      <c r="F188" s="3"/>
      <c r="G188" s="24">
        <f>G189</f>
        <v>6268.6</v>
      </c>
    </row>
    <row r="189" spans="1:7" ht="12.75">
      <c r="A189" s="19" t="s">
        <v>9</v>
      </c>
      <c r="B189" s="215">
        <v>927</v>
      </c>
      <c r="C189" s="3" t="s">
        <v>194</v>
      </c>
      <c r="D189" s="3" t="s">
        <v>198</v>
      </c>
      <c r="E189" s="3" t="s">
        <v>2</v>
      </c>
      <c r="F189" s="3" t="s">
        <v>7</v>
      </c>
      <c r="G189" s="31">
        <v>6268.6</v>
      </c>
    </row>
    <row r="190" spans="1:7" ht="12.75">
      <c r="A190" s="19" t="s">
        <v>199</v>
      </c>
      <c r="B190" s="215">
        <v>927</v>
      </c>
      <c r="C190" s="3" t="s">
        <v>194</v>
      </c>
      <c r="D190" s="3" t="s">
        <v>200</v>
      </c>
      <c r="E190" s="3"/>
      <c r="F190" s="3"/>
      <c r="G190" s="31">
        <f>G191</f>
        <v>100</v>
      </c>
    </row>
    <row r="191" spans="1:7" ht="12.75">
      <c r="A191" s="19" t="s">
        <v>331</v>
      </c>
      <c r="B191" s="215">
        <v>927</v>
      </c>
      <c r="C191" s="3" t="s">
        <v>194</v>
      </c>
      <c r="D191" s="3" t="s">
        <v>200</v>
      </c>
      <c r="E191" s="3" t="s">
        <v>355</v>
      </c>
      <c r="F191" s="3"/>
      <c r="G191" s="31">
        <f>G192</f>
        <v>100</v>
      </c>
    </row>
    <row r="192" spans="1:7" ht="25.5">
      <c r="A192" s="16" t="s">
        <v>17</v>
      </c>
      <c r="B192" s="215">
        <v>927</v>
      </c>
      <c r="C192" s="3" t="s">
        <v>194</v>
      </c>
      <c r="D192" s="3" t="s">
        <v>200</v>
      </c>
      <c r="E192" s="3" t="s">
        <v>330</v>
      </c>
      <c r="F192" s="3"/>
      <c r="G192" s="31">
        <f>G193</f>
        <v>100</v>
      </c>
    </row>
    <row r="193" spans="1:7" ht="12.75">
      <c r="A193" s="19" t="s">
        <v>9</v>
      </c>
      <c r="B193" s="215">
        <v>927</v>
      </c>
      <c r="C193" s="3" t="s">
        <v>194</v>
      </c>
      <c r="D193" s="3" t="s">
        <v>200</v>
      </c>
      <c r="E193" s="3" t="s">
        <v>330</v>
      </c>
      <c r="F193" s="3" t="s">
        <v>7</v>
      </c>
      <c r="G193" s="31">
        <v>100</v>
      </c>
    </row>
    <row r="194" spans="1:7" s="176" customFormat="1" ht="12.75">
      <c r="A194" s="19" t="s">
        <v>201</v>
      </c>
      <c r="B194" s="215">
        <v>927</v>
      </c>
      <c r="C194" s="3" t="s">
        <v>194</v>
      </c>
      <c r="D194" s="3" t="s">
        <v>43</v>
      </c>
      <c r="E194" s="3"/>
      <c r="F194" s="3"/>
      <c r="G194" s="24">
        <f>G195</f>
        <v>2000</v>
      </c>
    </row>
    <row r="195" spans="1:7" s="176" customFormat="1" ht="12.75">
      <c r="A195" s="19" t="s">
        <v>201</v>
      </c>
      <c r="B195" s="215">
        <v>927</v>
      </c>
      <c r="C195" s="3" t="s">
        <v>194</v>
      </c>
      <c r="D195" s="3" t="s">
        <v>43</v>
      </c>
      <c r="E195" s="3" t="s">
        <v>65</v>
      </c>
      <c r="F195" s="3"/>
      <c r="G195" s="24">
        <f>G196</f>
        <v>2000</v>
      </c>
    </row>
    <row r="196" spans="1:7" s="176" customFormat="1" ht="12.75">
      <c r="A196" s="19" t="s">
        <v>69</v>
      </c>
      <c r="B196" s="215">
        <v>927</v>
      </c>
      <c r="C196" s="3" t="s">
        <v>4</v>
      </c>
      <c r="D196" s="3" t="s">
        <v>43</v>
      </c>
      <c r="E196" s="3" t="s">
        <v>66</v>
      </c>
      <c r="F196" s="3"/>
      <c r="G196" s="24">
        <f>G197</f>
        <v>2000</v>
      </c>
    </row>
    <row r="197" spans="1:7" s="176" customFormat="1" ht="12.75">
      <c r="A197" s="19" t="s">
        <v>68</v>
      </c>
      <c r="B197" s="215">
        <v>927</v>
      </c>
      <c r="C197" s="3" t="s">
        <v>4</v>
      </c>
      <c r="D197" s="3" t="s">
        <v>43</v>
      </c>
      <c r="E197" s="3" t="s">
        <v>66</v>
      </c>
      <c r="F197" s="3" t="s">
        <v>67</v>
      </c>
      <c r="G197" s="156">
        <v>2000</v>
      </c>
    </row>
    <row r="198" spans="1:7" s="65" customFormat="1" ht="12.75">
      <c r="A198" s="20" t="s">
        <v>242</v>
      </c>
      <c r="B198" s="209">
        <v>927</v>
      </c>
      <c r="C198" s="1" t="s">
        <v>244</v>
      </c>
      <c r="D198" s="1"/>
      <c r="E198" s="1"/>
      <c r="F198" s="1"/>
      <c r="G198" s="29">
        <f>G202</f>
        <v>1200</v>
      </c>
    </row>
    <row r="199" spans="1:7" s="176" customFormat="1" ht="12.75">
      <c r="A199" s="19" t="s">
        <v>243</v>
      </c>
      <c r="B199" s="215">
        <v>927</v>
      </c>
      <c r="C199" s="3" t="s">
        <v>244</v>
      </c>
      <c r="D199" s="3" t="s">
        <v>194</v>
      </c>
      <c r="E199" s="3"/>
      <c r="F199" s="3"/>
      <c r="G199" s="24">
        <f>G200</f>
        <v>1200</v>
      </c>
    </row>
    <row r="200" spans="1:7" s="176" customFormat="1" ht="12.75">
      <c r="A200" s="19" t="s">
        <v>75</v>
      </c>
      <c r="B200" s="215">
        <v>927</v>
      </c>
      <c r="C200" s="3" t="s">
        <v>244</v>
      </c>
      <c r="D200" s="3" t="s">
        <v>194</v>
      </c>
      <c r="E200" s="3" t="s">
        <v>71</v>
      </c>
      <c r="F200" s="3"/>
      <c r="G200" s="24">
        <f>G201</f>
        <v>1200</v>
      </c>
    </row>
    <row r="201" spans="1:7" s="176" customFormat="1" ht="25.5">
      <c r="A201" s="16" t="s">
        <v>76</v>
      </c>
      <c r="B201" s="215">
        <v>927</v>
      </c>
      <c r="C201" s="3" t="s">
        <v>244</v>
      </c>
      <c r="D201" s="3" t="s">
        <v>194</v>
      </c>
      <c r="E201" s="3" t="s">
        <v>70</v>
      </c>
      <c r="F201" s="3"/>
      <c r="G201" s="24">
        <f>G202</f>
        <v>1200</v>
      </c>
    </row>
    <row r="202" spans="1:7" s="176" customFormat="1" ht="12.75">
      <c r="A202" s="19" t="s">
        <v>52</v>
      </c>
      <c r="B202" s="215">
        <v>927</v>
      </c>
      <c r="C202" s="3" t="s">
        <v>244</v>
      </c>
      <c r="D202" s="3" t="s">
        <v>194</v>
      </c>
      <c r="E202" s="3" t="s">
        <v>70</v>
      </c>
      <c r="F202" s="3" t="s">
        <v>197</v>
      </c>
      <c r="G202" s="156">
        <v>1200</v>
      </c>
    </row>
    <row r="203" spans="1:7" s="183" customFormat="1" ht="12.75">
      <c r="A203" s="27" t="s">
        <v>245</v>
      </c>
      <c r="B203" s="209">
        <v>927</v>
      </c>
      <c r="C203" s="28">
        <v>11</v>
      </c>
      <c r="D203" s="28"/>
      <c r="E203" s="28"/>
      <c r="F203" s="28"/>
      <c r="G203" s="29">
        <f>G204+G209</f>
        <v>21074</v>
      </c>
    </row>
    <row r="204" spans="1:7" s="180" customFormat="1" ht="25.5">
      <c r="A204" s="223" t="s">
        <v>180</v>
      </c>
      <c r="B204" s="215">
        <v>927</v>
      </c>
      <c r="C204" s="23" t="s">
        <v>217</v>
      </c>
      <c r="D204" s="23" t="s">
        <v>194</v>
      </c>
      <c r="E204" s="23"/>
      <c r="F204" s="23"/>
      <c r="G204" s="24">
        <f>G205</f>
        <v>9838</v>
      </c>
    </row>
    <row r="205" spans="1:7" s="180" customFormat="1" ht="12.75">
      <c r="A205" s="26" t="s">
        <v>181</v>
      </c>
      <c r="B205" s="215">
        <v>927</v>
      </c>
      <c r="C205" s="23" t="s">
        <v>217</v>
      </c>
      <c r="D205" s="23" t="s">
        <v>194</v>
      </c>
      <c r="E205" s="23" t="s">
        <v>176</v>
      </c>
      <c r="F205" s="23"/>
      <c r="G205" s="24">
        <f>G206</f>
        <v>9838</v>
      </c>
    </row>
    <row r="206" spans="1:7" s="180" customFormat="1" ht="12.75">
      <c r="A206" s="19" t="s">
        <v>181</v>
      </c>
      <c r="B206" s="215">
        <v>927</v>
      </c>
      <c r="C206" s="23" t="s">
        <v>217</v>
      </c>
      <c r="D206" s="23" t="s">
        <v>194</v>
      </c>
      <c r="E206" s="23" t="s">
        <v>248</v>
      </c>
      <c r="F206" s="23"/>
      <c r="G206" s="24">
        <f>G207</f>
        <v>9838</v>
      </c>
    </row>
    <row r="207" spans="1:7" s="180" customFormat="1" ht="25.5">
      <c r="A207" s="16" t="s">
        <v>250</v>
      </c>
      <c r="B207" s="215">
        <v>927</v>
      </c>
      <c r="C207" s="23" t="s">
        <v>217</v>
      </c>
      <c r="D207" s="23" t="s">
        <v>194</v>
      </c>
      <c r="E207" s="23" t="s">
        <v>249</v>
      </c>
      <c r="F207" s="23"/>
      <c r="G207" s="24">
        <f>G208</f>
        <v>9838</v>
      </c>
    </row>
    <row r="208" spans="1:7" s="180" customFormat="1" ht="12.75">
      <c r="A208" s="19" t="s">
        <v>182</v>
      </c>
      <c r="B208" s="215">
        <v>927</v>
      </c>
      <c r="C208" s="23" t="s">
        <v>217</v>
      </c>
      <c r="D208" s="23" t="s">
        <v>194</v>
      </c>
      <c r="E208" s="23" t="s">
        <v>249</v>
      </c>
      <c r="F208" s="23" t="s">
        <v>175</v>
      </c>
      <c r="G208" s="31">
        <v>9838</v>
      </c>
    </row>
    <row r="209" spans="1:7" s="180" customFormat="1" ht="12.75">
      <c r="A209" s="16" t="s">
        <v>341</v>
      </c>
      <c r="B209" s="215">
        <v>927</v>
      </c>
      <c r="C209" s="23" t="s">
        <v>217</v>
      </c>
      <c r="D209" s="23" t="s">
        <v>195</v>
      </c>
      <c r="E209" s="23"/>
      <c r="F209" s="23"/>
      <c r="G209" s="24">
        <f>G211</f>
        <v>11236</v>
      </c>
    </row>
    <row r="210" spans="1:7" s="180" customFormat="1" ht="12.75">
      <c r="A210" s="16" t="s">
        <v>283</v>
      </c>
      <c r="B210" s="215">
        <v>927</v>
      </c>
      <c r="C210" s="23" t="s">
        <v>217</v>
      </c>
      <c r="D210" s="23" t="s">
        <v>195</v>
      </c>
      <c r="E210" s="23" t="s">
        <v>98</v>
      </c>
      <c r="F210" s="23"/>
      <c r="G210" s="24">
        <f>G211</f>
        <v>11236</v>
      </c>
    </row>
    <row r="211" spans="1:7" s="180" customFormat="1" ht="38.25">
      <c r="A211" s="22" t="s">
        <v>342</v>
      </c>
      <c r="B211" s="215">
        <v>927</v>
      </c>
      <c r="C211" s="23" t="s">
        <v>217</v>
      </c>
      <c r="D211" s="23" t="s">
        <v>195</v>
      </c>
      <c r="E211" s="23" t="s">
        <v>343</v>
      </c>
      <c r="F211" s="23"/>
      <c r="G211" s="24">
        <f>G212</f>
        <v>11236</v>
      </c>
    </row>
    <row r="212" spans="1:7" s="180" customFormat="1" ht="14.25" customHeight="1">
      <c r="A212" s="22" t="s">
        <v>341</v>
      </c>
      <c r="B212" s="215">
        <v>927</v>
      </c>
      <c r="C212" s="23" t="s">
        <v>217</v>
      </c>
      <c r="D212" s="23" t="s">
        <v>195</v>
      </c>
      <c r="E212" s="23" t="s">
        <v>343</v>
      </c>
      <c r="F212" s="23" t="s">
        <v>344</v>
      </c>
      <c r="G212" s="24">
        <v>11236</v>
      </c>
    </row>
    <row r="213" spans="1:8" s="212" customFormat="1" ht="38.25">
      <c r="A213" s="224" t="s">
        <v>317</v>
      </c>
      <c r="B213" s="199">
        <v>935</v>
      </c>
      <c r="C213" s="219"/>
      <c r="D213" s="219"/>
      <c r="E213" s="219"/>
      <c r="F213" s="219"/>
      <c r="G213" s="216">
        <f>G214</f>
        <v>1681.1</v>
      </c>
      <c r="H213" s="225"/>
    </row>
    <row r="214" spans="1:7" s="179" customFormat="1" ht="12.75">
      <c r="A214" s="14" t="s">
        <v>193</v>
      </c>
      <c r="B214" s="209">
        <v>935</v>
      </c>
      <c r="C214" s="220" t="s">
        <v>194</v>
      </c>
      <c r="D214" s="220"/>
      <c r="E214" s="220"/>
      <c r="F214" s="220"/>
      <c r="G214" s="29">
        <f>G215</f>
        <v>1681.1</v>
      </c>
    </row>
    <row r="215" spans="1:7" s="177" customFormat="1" ht="12.75">
      <c r="A215" s="205" t="s">
        <v>273</v>
      </c>
      <c r="B215" s="215">
        <v>935</v>
      </c>
      <c r="C215" s="226" t="s">
        <v>194</v>
      </c>
      <c r="D215" s="226" t="s">
        <v>18</v>
      </c>
      <c r="E215" s="226"/>
      <c r="F215" s="226"/>
      <c r="G215" s="24">
        <f>G216+G219</f>
        <v>1681.1</v>
      </c>
    </row>
    <row r="216" spans="1:7" s="176" customFormat="1" ht="38.25">
      <c r="A216" s="16" t="s">
        <v>8</v>
      </c>
      <c r="B216" s="215">
        <v>935</v>
      </c>
      <c r="C216" s="3" t="s">
        <v>194</v>
      </c>
      <c r="D216" s="3" t="s">
        <v>18</v>
      </c>
      <c r="E216" s="3" t="s">
        <v>3</v>
      </c>
      <c r="F216" s="3"/>
      <c r="G216" s="24">
        <f>G217</f>
        <v>1261.1</v>
      </c>
    </row>
    <row r="217" spans="1:7" s="176" customFormat="1" ht="12.75">
      <c r="A217" s="19" t="s">
        <v>196</v>
      </c>
      <c r="B217" s="215">
        <v>935</v>
      </c>
      <c r="C217" s="3" t="s">
        <v>194</v>
      </c>
      <c r="D217" s="3" t="s">
        <v>18</v>
      </c>
      <c r="E217" s="3" t="s">
        <v>2</v>
      </c>
      <c r="F217" s="3"/>
      <c r="G217" s="24">
        <f>G218</f>
        <v>1261.1</v>
      </c>
    </row>
    <row r="218" spans="1:7" s="176" customFormat="1" ht="12.75">
      <c r="A218" s="19" t="s">
        <v>9</v>
      </c>
      <c r="B218" s="215">
        <v>935</v>
      </c>
      <c r="C218" s="23" t="s">
        <v>194</v>
      </c>
      <c r="D218" s="23" t="s">
        <v>18</v>
      </c>
      <c r="E218" s="23" t="s">
        <v>2</v>
      </c>
      <c r="F218" s="3" t="s">
        <v>7</v>
      </c>
      <c r="G218" s="156">
        <v>1261.1</v>
      </c>
    </row>
    <row r="219" spans="1:7" s="176" customFormat="1" ht="28.5" customHeight="1">
      <c r="A219" s="16" t="s">
        <v>62</v>
      </c>
      <c r="B219" s="215">
        <v>935</v>
      </c>
      <c r="C219" s="3" t="s">
        <v>194</v>
      </c>
      <c r="D219" s="3" t="s">
        <v>18</v>
      </c>
      <c r="E219" s="3" t="s">
        <v>61</v>
      </c>
      <c r="F219" s="3"/>
      <c r="G219" s="24">
        <f>G220</f>
        <v>420</v>
      </c>
    </row>
    <row r="220" spans="1:7" s="176" customFormat="1" ht="25.5">
      <c r="A220" s="16" t="s">
        <v>63</v>
      </c>
      <c r="B220" s="215">
        <v>935</v>
      </c>
      <c r="C220" s="3" t="s">
        <v>194</v>
      </c>
      <c r="D220" s="3" t="s">
        <v>18</v>
      </c>
      <c r="E220" s="3" t="s">
        <v>60</v>
      </c>
      <c r="F220" s="3"/>
      <c r="G220" s="24">
        <f>G221</f>
        <v>420</v>
      </c>
    </row>
    <row r="221" spans="1:7" s="176" customFormat="1" ht="12.75">
      <c r="A221" s="19" t="s">
        <v>9</v>
      </c>
      <c r="B221" s="215">
        <v>935</v>
      </c>
      <c r="C221" s="3" t="s">
        <v>194</v>
      </c>
      <c r="D221" s="3" t="s">
        <v>18</v>
      </c>
      <c r="E221" s="3" t="s">
        <v>60</v>
      </c>
      <c r="F221" s="3" t="s">
        <v>7</v>
      </c>
      <c r="G221" s="156">
        <v>420</v>
      </c>
    </row>
    <row r="222" spans="1:8" s="179" customFormat="1" ht="25.5">
      <c r="A222" s="218" t="s">
        <v>36</v>
      </c>
      <c r="B222" s="199">
        <v>940</v>
      </c>
      <c r="C222" s="219"/>
      <c r="D222" s="219"/>
      <c r="E222" s="219"/>
      <c r="F222" s="219"/>
      <c r="G222" s="197">
        <f>G223</f>
        <v>1718.4999999999998</v>
      </c>
      <c r="H222" s="214"/>
    </row>
    <row r="223" spans="1:7" s="179" customFormat="1" ht="25.5">
      <c r="A223" s="18" t="s">
        <v>202</v>
      </c>
      <c r="B223" s="149">
        <v>940</v>
      </c>
      <c r="C223" s="32" t="s">
        <v>203</v>
      </c>
      <c r="D223" s="32"/>
      <c r="E223" s="32"/>
      <c r="F223" s="32"/>
      <c r="G223" s="33">
        <f>G224</f>
        <v>1718.4999999999998</v>
      </c>
    </row>
    <row r="224" spans="1:7" s="177" customFormat="1" ht="12.75">
      <c r="A224" s="19" t="s">
        <v>204</v>
      </c>
      <c r="B224" s="210">
        <v>940</v>
      </c>
      <c r="C224" s="30" t="s">
        <v>203</v>
      </c>
      <c r="D224" s="30" t="s">
        <v>205</v>
      </c>
      <c r="E224" s="30"/>
      <c r="F224" s="30"/>
      <c r="G224" s="31">
        <f>G226+G228+G230+G232</f>
        <v>1718.4999999999998</v>
      </c>
    </row>
    <row r="225" spans="1:7" s="177" customFormat="1" ht="12.75">
      <c r="A225" s="26" t="s">
        <v>298</v>
      </c>
      <c r="B225" s="210">
        <v>940</v>
      </c>
      <c r="C225" s="30" t="s">
        <v>203</v>
      </c>
      <c r="D225" s="30" t="s">
        <v>205</v>
      </c>
      <c r="E225" s="30" t="s">
        <v>299</v>
      </c>
      <c r="F225" s="30"/>
      <c r="G225" s="31">
        <f>G227+G229+G231+G233</f>
        <v>1718.4999999999998</v>
      </c>
    </row>
    <row r="226" spans="1:7" s="177" customFormat="1" ht="51">
      <c r="A226" s="22" t="s">
        <v>30</v>
      </c>
      <c r="B226" s="210">
        <v>940</v>
      </c>
      <c r="C226" s="30" t="s">
        <v>203</v>
      </c>
      <c r="D226" s="30" t="s">
        <v>205</v>
      </c>
      <c r="E226" s="30" t="s">
        <v>29</v>
      </c>
      <c r="F226" s="30"/>
      <c r="G226" s="31">
        <f>G227</f>
        <v>176.8</v>
      </c>
    </row>
    <row r="227" spans="1:7" s="177" customFormat="1" ht="25.5">
      <c r="A227" s="16" t="s">
        <v>27</v>
      </c>
      <c r="B227" s="210">
        <v>940</v>
      </c>
      <c r="C227" s="30" t="s">
        <v>203</v>
      </c>
      <c r="D227" s="30" t="s">
        <v>205</v>
      </c>
      <c r="E227" s="30" t="s">
        <v>29</v>
      </c>
      <c r="F227" s="30" t="s">
        <v>24</v>
      </c>
      <c r="G227" s="156">
        <v>176.8</v>
      </c>
    </row>
    <row r="228" spans="1:7" s="177" customFormat="1" ht="12.75">
      <c r="A228" s="19" t="s">
        <v>32</v>
      </c>
      <c r="B228" s="210">
        <v>940</v>
      </c>
      <c r="C228" s="30" t="s">
        <v>203</v>
      </c>
      <c r="D228" s="30" t="s">
        <v>205</v>
      </c>
      <c r="E228" s="30" t="s">
        <v>31</v>
      </c>
      <c r="F228" s="30"/>
      <c r="G228" s="31">
        <f>G229</f>
        <v>380</v>
      </c>
    </row>
    <row r="229" spans="1:7" s="177" customFormat="1" ht="25.5">
      <c r="A229" s="16" t="s">
        <v>27</v>
      </c>
      <c r="B229" s="210">
        <v>940</v>
      </c>
      <c r="C229" s="30" t="s">
        <v>203</v>
      </c>
      <c r="D229" s="30" t="s">
        <v>205</v>
      </c>
      <c r="E229" s="30" t="s">
        <v>31</v>
      </c>
      <c r="F229" s="30" t="s">
        <v>24</v>
      </c>
      <c r="G229" s="156">
        <v>380</v>
      </c>
    </row>
    <row r="230" spans="1:7" s="177" customFormat="1" ht="25.5">
      <c r="A230" s="16" t="s">
        <v>34</v>
      </c>
      <c r="B230" s="210">
        <v>940</v>
      </c>
      <c r="C230" s="30" t="s">
        <v>203</v>
      </c>
      <c r="D230" s="30" t="s">
        <v>205</v>
      </c>
      <c r="E230" s="30" t="s">
        <v>33</v>
      </c>
      <c r="F230" s="30"/>
      <c r="G230" s="31">
        <f>G231</f>
        <v>1146.1</v>
      </c>
    </row>
    <row r="231" spans="1:7" s="177" customFormat="1" ht="25.5">
      <c r="A231" s="16" t="s">
        <v>27</v>
      </c>
      <c r="B231" s="210">
        <v>940</v>
      </c>
      <c r="C231" s="30" t="s">
        <v>203</v>
      </c>
      <c r="D231" s="30" t="s">
        <v>205</v>
      </c>
      <c r="E231" s="30" t="s">
        <v>33</v>
      </c>
      <c r="F231" s="30" t="s">
        <v>24</v>
      </c>
      <c r="G231" s="156">
        <v>1146.1</v>
      </c>
    </row>
    <row r="232" spans="1:7" s="177" customFormat="1" ht="25.5">
      <c r="A232" s="16" t="s">
        <v>206</v>
      </c>
      <c r="B232" s="210">
        <v>940</v>
      </c>
      <c r="C232" s="30" t="s">
        <v>203</v>
      </c>
      <c r="D232" s="30" t="s">
        <v>205</v>
      </c>
      <c r="E232" s="30" t="s">
        <v>35</v>
      </c>
      <c r="F232" s="30"/>
      <c r="G232" s="31">
        <f>G233</f>
        <v>15.6</v>
      </c>
    </row>
    <row r="233" spans="1:7" s="177" customFormat="1" ht="12.75">
      <c r="A233" s="19" t="s">
        <v>52</v>
      </c>
      <c r="B233" s="210">
        <v>940</v>
      </c>
      <c r="C233" s="30" t="s">
        <v>203</v>
      </c>
      <c r="D233" s="30" t="s">
        <v>205</v>
      </c>
      <c r="E233" s="30" t="s">
        <v>35</v>
      </c>
      <c r="F233" s="30" t="s">
        <v>197</v>
      </c>
      <c r="G233" s="156">
        <v>15.6</v>
      </c>
    </row>
    <row r="234" spans="1:8" s="179" customFormat="1" ht="47.25" customHeight="1">
      <c r="A234" s="198" t="s">
        <v>313</v>
      </c>
      <c r="B234" s="194">
        <v>941</v>
      </c>
      <c r="C234" s="195"/>
      <c r="D234" s="195"/>
      <c r="E234" s="195"/>
      <c r="F234" s="195"/>
      <c r="G234" s="216">
        <f>G235</f>
        <v>2744.8</v>
      </c>
      <c r="H234" s="214"/>
    </row>
    <row r="235" spans="1:7" s="179" customFormat="1" ht="25.5">
      <c r="A235" s="18" t="s">
        <v>202</v>
      </c>
      <c r="B235" s="149">
        <v>941</v>
      </c>
      <c r="C235" s="32" t="s">
        <v>203</v>
      </c>
      <c r="D235" s="32"/>
      <c r="E235" s="32"/>
      <c r="F235" s="32"/>
      <c r="G235" s="33">
        <f>G236</f>
        <v>2744.8</v>
      </c>
    </row>
    <row r="236" spans="1:7" s="177" customFormat="1" ht="12.75">
      <c r="A236" s="19" t="s">
        <v>204</v>
      </c>
      <c r="B236" s="210">
        <v>941</v>
      </c>
      <c r="C236" s="30" t="s">
        <v>203</v>
      </c>
      <c r="D236" s="30" t="s">
        <v>205</v>
      </c>
      <c r="E236" s="30"/>
      <c r="F236" s="30"/>
      <c r="G236" s="31">
        <f>G238+G240+G242+G244</f>
        <v>2744.8</v>
      </c>
    </row>
    <row r="237" spans="1:7" s="177" customFormat="1" ht="12.75">
      <c r="A237" s="26" t="s">
        <v>298</v>
      </c>
      <c r="B237" s="210">
        <v>941</v>
      </c>
      <c r="C237" s="30" t="s">
        <v>203</v>
      </c>
      <c r="D237" s="30" t="s">
        <v>205</v>
      </c>
      <c r="E237" s="30" t="s">
        <v>299</v>
      </c>
      <c r="F237" s="30"/>
      <c r="G237" s="31">
        <f>G239+G241+G243+G245</f>
        <v>2744.8</v>
      </c>
    </row>
    <row r="238" spans="1:7" s="177" customFormat="1" ht="51">
      <c r="A238" s="22" t="s">
        <v>30</v>
      </c>
      <c r="B238" s="210">
        <v>941</v>
      </c>
      <c r="C238" s="30" t="s">
        <v>203</v>
      </c>
      <c r="D238" s="30" t="s">
        <v>205</v>
      </c>
      <c r="E238" s="30" t="s">
        <v>29</v>
      </c>
      <c r="F238" s="30"/>
      <c r="G238" s="31">
        <f>G239</f>
        <v>240.2</v>
      </c>
    </row>
    <row r="239" spans="1:7" s="177" customFormat="1" ht="25.5">
      <c r="A239" s="16" t="s">
        <v>27</v>
      </c>
      <c r="B239" s="210">
        <v>941</v>
      </c>
      <c r="C239" s="30" t="s">
        <v>203</v>
      </c>
      <c r="D239" s="30" t="s">
        <v>205</v>
      </c>
      <c r="E239" s="30" t="s">
        <v>29</v>
      </c>
      <c r="F239" s="30" t="s">
        <v>24</v>
      </c>
      <c r="G239" s="156">
        <v>240.2</v>
      </c>
    </row>
    <row r="240" spans="1:7" s="177" customFormat="1" ht="12.75">
      <c r="A240" s="19" t="s">
        <v>32</v>
      </c>
      <c r="B240" s="210">
        <v>941</v>
      </c>
      <c r="C240" s="30" t="s">
        <v>203</v>
      </c>
      <c r="D240" s="30" t="s">
        <v>205</v>
      </c>
      <c r="E240" s="30" t="s">
        <v>31</v>
      </c>
      <c r="F240" s="30"/>
      <c r="G240" s="31">
        <f>G241</f>
        <v>1501</v>
      </c>
    </row>
    <row r="241" spans="1:7" s="177" customFormat="1" ht="25.5">
      <c r="A241" s="16" t="s">
        <v>27</v>
      </c>
      <c r="B241" s="210">
        <v>941</v>
      </c>
      <c r="C241" s="30" t="s">
        <v>203</v>
      </c>
      <c r="D241" s="30" t="s">
        <v>205</v>
      </c>
      <c r="E241" s="30" t="s">
        <v>31</v>
      </c>
      <c r="F241" s="30" t="s">
        <v>24</v>
      </c>
      <c r="G241" s="156">
        <v>1501</v>
      </c>
    </row>
    <row r="242" spans="1:7" s="177" customFormat="1" ht="25.5">
      <c r="A242" s="16" t="s">
        <v>34</v>
      </c>
      <c r="B242" s="210">
        <v>941</v>
      </c>
      <c r="C242" s="30" t="s">
        <v>203</v>
      </c>
      <c r="D242" s="30" t="s">
        <v>205</v>
      </c>
      <c r="E242" s="30" t="s">
        <v>33</v>
      </c>
      <c r="F242" s="30"/>
      <c r="G242" s="31">
        <f>G243</f>
        <v>948.6</v>
      </c>
    </row>
    <row r="243" spans="1:7" s="177" customFormat="1" ht="25.5">
      <c r="A243" s="16" t="s">
        <v>27</v>
      </c>
      <c r="B243" s="210">
        <v>941</v>
      </c>
      <c r="C243" s="30" t="s">
        <v>203</v>
      </c>
      <c r="D243" s="30" t="s">
        <v>205</v>
      </c>
      <c r="E243" s="30" t="s">
        <v>33</v>
      </c>
      <c r="F243" s="30" t="s">
        <v>24</v>
      </c>
      <c r="G243" s="156">
        <v>948.6</v>
      </c>
    </row>
    <row r="244" spans="1:7" s="177" customFormat="1" ht="25.5">
      <c r="A244" s="16" t="s">
        <v>206</v>
      </c>
      <c r="B244" s="210">
        <v>941</v>
      </c>
      <c r="C244" s="30" t="s">
        <v>203</v>
      </c>
      <c r="D244" s="30" t="s">
        <v>205</v>
      </c>
      <c r="E244" s="30" t="s">
        <v>35</v>
      </c>
      <c r="F244" s="30"/>
      <c r="G244" s="31">
        <f>G245</f>
        <v>55</v>
      </c>
    </row>
    <row r="245" spans="1:7" s="177" customFormat="1" ht="12.75">
      <c r="A245" s="19" t="s">
        <v>52</v>
      </c>
      <c r="B245" s="210">
        <v>941</v>
      </c>
      <c r="C245" s="30" t="s">
        <v>203</v>
      </c>
      <c r="D245" s="30" t="s">
        <v>205</v>
      </c>
      <c r="E245" s="30" t="s">
        <v>35</v>
      </c>
      <c r="F245" s="30" t="s">
        <v>197</v>
      </c>
      <c r="G245" s="156">
        <v>55</v>
      </c>
    </row>
    <row r="246" spans="1:8" s="212" customFormat="1" ht="42" customHeight="1">
      <c r="A246" s="198" t="s">
        <v>319</v>
      </c>
      <c r="B246" s="194">
        <v>942</v>
      </c>
      <c r="C246" s="201"/>
      <c r="D246" s="201"/>
      <c r="E246" s="201"/>
      <c r="F246" s="201"/>
      <c r="G246" s="197">
        <f>G247+G252</f>
        <v>9324.5</v>
      </c>
      <c r="H246" s="225"/>
    </row>
    <row r="247" spans="1:7" s="178" customFormat="1" ht="12.75">
      <c r="A247" s="14" t="s">
        <v>222</v>
      </c>
      <c r="B247" s="209">
        <v>942</v>
      </c>
      <c r="C247" s="28" t="s">
        <v>200</v>
      </c>
      <c r="D247" s="28"/>
      <c r="E247" s="28"/>
      <c r="F247" s="28"/>
      <c r="G247" s="29">
        <f>G248</f>
        <v>130</v>
      </c>
    </row>
    <row r="248" spans="1:7" ht="12.75">
      <c r="A248" s="19" t="s">
        <v>228</v>
      </c>
      <c r="B248" s="215">
        <v>942</v>
      </c>
      <c r="C248" s="9" t="s">
        <v>200</v>
      </c>
      <c r="D248" s="9" t="s">
        <v>214</v>
      </c>
      <c r="E248" s="9"/>
      <c r="F248" s="9"/>
      <c r="G248" s="31">
        <f>G249</f>
        <v>130</v>
      </c>
    </row>
    <row r="249" spans="1:7" ht="12.75">
      <c r="A249" s="19" t="s">
        <v>280</v>
      </c>
      <c r="B249" s="215">
        <v>942</v>
      </c>
      <c r="C249" s="9" t="s">
        <v>200</v>
      </c>
      <c r="D249" s="9" t="s">
        <v>214</v>
      </c>
      <c r="E249" s="9" t="s">
        <v>100</v>
      </c>
      <c r="F249" s="9"/>
      <c r="G249" s="31">
        <f>G250</f>
        <v>130</v>
      </c>
    </row>
    <row r="250" spans="1:7" ht="12.75">
      <c r="A250" s="19" t="s">
        <v>107</v>
      </c>
      <c r="B250" s="215">
        <v>942</v>
      </c>
      <c r="C250" s="9" t="s">
        <v>200</v>
      </c>
      <c r="D250" s="9" t="s">
        <v>214</v>
      </c>
      <c r="E250" s="9" t="s">
        <v>99</v>
      </c>
      <c r="F250" s="9"/>
      <c r="G250" s="31">
        <f>G251</f>
        <v>130</v>
      </c>
    </row>
    <row r="251" spans="1:7" s="192" customFormat="1" ht="12.75">
      <c r="A251" s="21" t="s">
        <v>47</v>
      </c>
      <c r="B251" s="215">
        <v>942</v>
      </c>
      <c r="C251" s="9" t="s">
        <v>200</v>
      </c>
      <c r="D251" s="9" t="s">
        <v>214</v>
      </c>
      <c r="E251" s="9" t="s">
        <v>99</v>
      </c>
      <c r="F251" s="9" t="s">
        <v>153</v>
      </c>
      <c r="G251" s="156">
        <v>130</v>
      </c>
    </row>
    <row r="252" spans="1:7" s="178" customFormat="1" ht="12.75">
      <c r="A252" s="14" t="s">
        <v>238</v>
      </c>
      <c r="B252" s="209">
        <v>942</v>
      </c>
      <c r="C252" s="1" t="s">
        <v>212</v>
      </c>
      <c r="D252" s="1"/>
      <c r="E252" s="1"/>
      <c r="F252" s="1"/>
      <c r="G252" s="29">
        <f>G253</f>
        <v>9194.5</v>
      </c>
    </row>
    <row r="253" spans="1:7" ht="12.75">
      <c r="A253" s="205" t="s">
        <v>143</v>
      </c>
      <c r="B253" s="215">
        <v>942</v>
      </c>
      <c r="C253" s="3" t="s">
        <v>212</v>
      </c>
      <c r="D253" s="3" t="s">
        <v>205</v>
      </c>
      <c r="E253" s="3"/>
      <c r="F253" s="3"/>
      <c r="G253" s="24">
        <f>G254</f>
        <v>9194.5</v>
      </c>
    </row>
    <row r="254" spans="1:7" ht="12.75">
      <c r="A254" s="19" t="s">
        <v>241</v>
      </c>
      <c r="B254" s="215">
        <v>942</v>
      </c>
      <c r="C254" s="3" t="s">
        <v>212</v>
      </c>
      <c r="D254" s="3" t="s">
        <v>205</v>
      </c>
      <c r="E254" s="3" t="s">
        <v>158</v>
      </c>
      <c r="F254" s="3"/>
      <c r="G254" s="24">
        <f>G255</f>
        <v>9194.5</v>
      </c>
    </row>
    <row r="255" spans="1:7" s="192" customFormat="1" ht="12.75">
      <c r="A255" s="19" t="s">
        <v>240</v>
      </c>
      <c r="B255" s="215">
        <v>942</v>
      </c>
      <c r="C255" s="3" t="s">
        <v>212</v>
      </c>
      <c r="D255" s="3" t="s">
        <v>205</v>
      </c>
      <c r="E255" s="3" t="s">
        <v>159</v>
      </c>
      <c r="F255" s="3"/>
      <c r="G255" s="24">
        <f>G256</f>
        <v>9194.5</v>
      </c>
    </row>
    <row r="256" spans="1:7" s="164" customFormat="1" ht="12.75">
      <c r="A256" s="19" t="s">
        <v>42</v>
      </c>
      <c r="B256" s="215">
        <v>942</v>
      </c>
      <c r="C256" s="3" t="s">
        <v>212</v>
      </c>
      <c r="D256" s="3" t="s">
        <v>205</v>
      </c>
      <c r="E256" s="3" t="s">
        <v>159</v>
      </c>
      <c r="F256" s="3" t="s">
        <v>39</v>
      </c>
      <c r="G256" s="31">
        <v>9194.5</v>
      </c>
    </row>
    <row r="257" spans="1:8" s="183" customFormat="1" ht="29.25" customHeight="1">
      <c r="A257" s="227" t="s">
        <v>320</v>
      </c>
      <c r="B257" s="199">
        <v>943</v>
      </c>
      <c r="C257" s="201"/>
      <c r="D257" s="201"/>
      <c r="E257" s="201"/>
      <c r="F257" s="201"/>
      <c r="G257" s="197">
        <f>G258</f>
        <v>826.4</v>
      </c>
      <c r="H257" s="217"/>
    </row>
    <row r="258" spans="1:7" s="178" customFormat="1" ht="12.75">
      <c r="A258" s="27" t="s">
        <v>222</v>
      </c>
      <c r="B258" s="7">
        <v>943</v>
      </c>
      <c r="C258" s="28" t="s">
        <v>200</v>
      </c>
      <c r="D258" s="28"/>
      <c r="E258" s="28"/>
      <c r="F258" s="28"/>
      <c r="G258" s="29">
        <f>G259</f>
        <v>826.4</v>
      </c>
    </row>
    <row r="259" spans="1:7" ht="12.75">
      <c r="A259" s="19" t="s">
        <v>229</v>
      </c>
      <c r="B259" s="5">
        <v>943</v>
      </c>
      <c r="C259" s="9" t="s">
        <v>200</v>
      </c>
      <c r="D259" s="9" t="s">
        <v>200</v>
      </c>
      <c r="E259" s="9"/>
      <c r="F259" s="9"/>
      <c r="G259" s="31">
        <f>G260</f>
        <v>826.4</v>
      </c>
    </row>
    <row r="260" spans="1:7" ht="12.75">
      <c r="A260" s="19" t="s">
        <v>281</v>
      </c>
      <c r="B260" s="5">
        <v>943</v>
      </c>
      <c r="C260" s="9" t="s">
        <v>200</v>
      </c>
      <c r="D260" s="9" t="s">
        <v>200</v>
      </c>
      <c r="E260" s="9" t="s">
        <v>134</v>
      </c>
      <c r="F260" s="9"/>
      <c r="G260" s="31">
        <f>G261</f>
        <v>826.4</v>
      </c>
    </row>
    <row r="261" spans="1:7" ht="12.75">
      <c r="A261" s="19" t="s">
        <v>240</v>
      </c>
      <c r="B261" s="5">
        <v>943</v>
      </c>
      <c r="C261" s="3" t="s">
        <v>200</v>
      </c>
      <c r="D261" s="3" t="s">
        <v>200</v>
      </c>
      <c r="E261" s="3" t="s">
        <v>328</v>
      </c>
      <c r="F261" s="3"/>
      <c r="G261" s="24">
        <f>G262</f>
        <v>826.4</v>
      </c>
    </row>
    <row r="262" spans="1:7" s="192" customFormat="1" ht="12.75">
      <c r="A262" s="19" t="s">
        <v>42</v>
      </c>
      <c r="B262" s="5">
        <v>943</v>
      </c>
      <c r="C262" s="3" t="s">
        <v>200</v>
      </c>
      <c r="D262" s="3" t="s">
        <v>200</v>
      </c>
      <c r="E262" s="3" t="s">
        <v>328</v>
      </c>
      <c r="F262" s="3" t="s">
        <v>39</v>
      </c>
      <c r="G262" s="156">
        <v>826.4</v>
      </c>
    </row>
    <row r="263" spans="1:8" s="179" customFormat="1" ht="25.5">
      <c r="A263" s="198" t="s">
        <v>314</v>
      </c>
      <c r="B263" s="228" t="s">
        <v>266</v>
      </c>
      <c r="C263" s="201"/>
      <c r="D263" s="201"/>
      <c r="E263" s="201"/>
      <c r="F263" s="201"/>
      <c r="G263" s="197">
        <f>G264</f>
        <v>3602.6</v>
      </c>
      <c r="H263" s="214"/>
    </row>
    <row r="264" spans="1:7" s="179" customFormat="1" ht="12.75">
      <c r="A264" s="229" t="s">
        <v>311</v>
      </c>
      <c r="B264" s="221" t="s">
        <v>266</v>
      </c>
      <c r="C264" s="28" t="s">
        <v>195</v>
      </c>
      <c r="D264" s="28"/>
      <c r="E264" s="28"/>
      <c r="F264" s="28"/>
      <c r="G264" s="29">
        <f>G265</f>
        <v>3602.6</v>
      </c>
    </row>
    <row r="265" spans="1:7" s="192" customFormat="1" ht="12.75">
      <c r="A265" s="19" t="s">
        <v>213</v>
      </c>
      <c r="B265" s="222" t="s">
        <v>266</v>
      </c>
      <c r="C265" s="4" t="s">
        <v>195</v>
      </c>
      <c r="D265" s="4" t="s">
        <v>214</v>
      </c>
      <c r="E265" s="4"/>
      <c r="F265" s="4"/>
      <c r="G265" s="24">
        <f>G266</f>
        <v>3602.6</v>
      </c>
    </row>
    <row r="266" spans="1:7" ht="38.25">
      <c r="A266" s="150" t="s">
        <v>301</v>
      </c>
      <c r="B266" s="222" t="s">
        <v>266</v>
      </c>
      <c r="C266" s="9" t="s">
        <v>195</v>
      </c>
      <c r="D266" s="9" t="s">
        <v>214</v>
      </c>
      <c r="E266" s="9" t="s">
        <v>300</v>
      </c>
      <c r="F266" s="9"/>
      <c r="G266" s="31">
        <f>G267</f>
        <v>3602.6</v>
      </c>
    </row>
    <row r="267" spans="1:7" ht="12.75">
      <c r="A267" s="19" t="s">
        <v>240</v>
      </c>
      <c r="B267" s="222" t="s">
        <v>266</v>
      </c>
      <c r="C267" s="4" t="s">
        <v>195</v>
      </c>
      <c r="D267" s="4" t="s">
        <v>214</v>
      </c>
      <c r="E267" s="4" t="s">
        <v>260</v>
      </c>
      <c r="F267" s="3"/>
      <c r="G267" s="24">
        <f>G268</f>
        <v>3602.6</v>
      </c>
    </row>
    <row r="268" spans="1:7" ht="12.75">
      <c r="A268" s="19" t="s">
        <v>42</v>
      </c>
      <c r="B268" s="222" t="s">
        <v>266</v>
      </c>
      <c r="C268" s="4" t="s">
        <v>195</v>
      </c>
      <c r="D268" s="4" t="s">
        <v>214</v>
      </c>
      <c r="E268" s="4" t="s">
        <v>260</v>
      </c>
      <c r="F268" s="6" t="s">
        <v>39</v>
      </c>
      <c r="G268" s="31">
        <v>3602.6</v>
      </c>
    </row>
    <row r="270" spans="1:6" ht="12.75">
      <c r="A270" s="184"/>
      <c r="B270" s="185"/>
      <c r="C270" s="159"/>
      <c r="D270" s="187"/>
      <c r="E270" s="187"/>
      <c r="F270" s="187"/>
    </row>
    <row r="271" spans="3:7" ht="12.75">
      <c r="C271" s="157" t="s">
        <v>194</v>
      </c>
      <c r="G271" s="190">
        <f>G15+G25+G142+G185+G214</f>
        <v>42274</v>
      </c>
    </row>
    <row r="272" spans="3:7" ht="12.75">
      <c r="C272" s="157" t="s">
        <v>203</v>
      </c>
      <c r="G272" s="190">
        <f>G223+G235+G39</f>
        <v>5747.9</v>
      </c>
    </row>
    <row r="273" spans="3:7" ht="12.75">
      <c r="C273" s="157" t="s">
        <v>195</v>
      </c>
      <c r="G273" s="190">
        <f>G264+G44</f>
        <v>4078.5</v>
      </c>
    </row>
    <row r="274" spans="3:7" ht="12.75">
      <c r="C274" s="157" t="s">
        <v>214</v>
      </c>
      <c r="G274" s="190">
        <f>G51</f>
        <v>1450</v>
      </c>
    </row>
    <row r="275" spans="3:7" ht="12.75">
      <c r="C275" s="157" t="s">
        <v>200</v>
      </c>
      <c r="G275" s="190">
        <f>G147+G247+G79+G258+G113</f>
        <v>430032.00000000006</v>
      </c>
    </row>
    <row r="276" spans="3:7" ht="12.75">
      <c r="C276" s="157" t="s">
        <v>215</v>
      </c>
      <c r="G276" s="190">
        <f>G118</f>
        <v>20741.199999999997</v>
      </c>
    </row>
    <row r="277" spans="3:7" ht="12.75">
      <c r="C277" s="157" t="s">
        <v>212</v>
      </c>
      <c r="G277" s="190">
        <f>G55+G73+G84+G252</f>
        <v>152238.8</v>
      </c>
    </row>
    <row r="278" spans="3:7" ht="12.75">
      <c r="C278" s="157" t="s">
        <v>244</v>
      </c>
      <c r="G278" s="190">
        <f>G63+G107+G136+G176+G198</f>
        <v>12533.7</v>
      </c>
    </row>
    <row r="279" spans="3:7" ht="12.75">
      <c r="C279" s="157" t="s">
        <v>217</v>
      </c>
      <c r="G279" s="190">
        <f>G203</f>
        <v>21074</v>
      </c>
    </row>
    <row r="280" ht="12.75">
      <c r="G280" s="190">
        <f>SUM(G271:G279)</f>
        <v>690170.1000000001</v>
      </c>
    </row>
  </sheetData>
  <mergeCells count="15">
    <mergeCell ref="B5:H5"/>
    <mergeCell ref="A10:G10"/>
    <mergeCell ref="B1:H1"/>
    <mergeCell ref="B2:H2"/>
    <mergeCell ref="B3:H3"/>
    <mergeCell ref="B4:H4"/>
    <mergeCell ref="E11:E12"/>
    <mergeCell ref="F11:F12"/>
    <mergeCell ref="G11:G12"/>
    <mergeCell ref="A8:G8"/>
    <mergeCell ref="A11:A12"/>
    <mergeCell ref="B11:B12"/>
    <mergeCell ref="C11:C12"/>
    <mergeCell ref="D11:D12"/>
    <mergeCell ref="A9:G9"/>
  </mergeCells>
  <printOptions/>
  <pageMargins left="0.26" right="0.17" top="0.17" bottom="0.59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206"/>
  <sheetViews>
    <sheetView tabSelected="1" zoomScale="125" zoomScaleNormal="125" workbookViewId="0" topLeftCell="A179">
      <selection activeCell="A195" sqref="A195"/>
    </sheetView>
  </sheetViews>
  <sheetFormatPr defaultColWidth="9.00390625" defaultRowHeight="12.75"/>
  <cols>
    <col min="1" max="1" width="60.625" style="172" customWidth="1"/>
    <col min="2" max="2" width="6.25390625" style="157" customWidth="1"/>
    <col min="3" max="3" width="6.375" style="157" customWidth="1"/>
    <col min="4" max="4" width="9.25390625" style="157" customWidth="1"/>
    <col min="5" max="5" width="5.00390625" style="157" customWidth="1"/>
    <col min="6" max="6" width="12.25390625" style="158" customWidth="1"/>
    <col min="7" max="7" width="0.2421875" style="164" hidden="1" customWidth="1"/>
    <col min="8" max="8" width="12.75390625" style="158" hidden="1" customWidth="1"/>
    <col min="9" max="9" width="13.375" style="169" hidden="1" customWidth="1"/>
    <col min="10" max="10" width="9.875" style="172" customWidth="1"/>
    <col min="11" max="11" width="10.625" style="172" customWidth="1"/>
    <col min="12" max="16384" width="8.00390625" style="172" customWidth="1"/>
  </cols>
  <sheetData>
    <row r="1" spans="2:10" ht="12.75">
      <c r="B1" s="243" t="s">
        <v>321</v>
      </c>
      <c r="C1" s="243"/>
      <c r="D1" s="243"/>
      <c r="E1" s="243"/>
      <c r="F1" s="243"/>
      <c r="G1" s="243"/>
      <c r="H1" s="243"/>
      <c r="I1" s="243"/>
      <c r="J1" s="173"/>
    </row>
    <row r="2" spans="2:10" ht="12.75">
      <c r="B2" s="243" t="s">
        <v>352</v>
      </c>
      <c r="C2" s="243"/>
      <c r="D2" s="243"/>
      <c r="E2" s="243"/>
      <c r="F2" s="243"/>
      <c r="G2" s="243"/>
      <c r="H2" s="243"/>
      <c r="I2" s="243"/>
      <c r="J2" s="173"/>
    </row>
    <row r="3" spans="2:10" ht="12.75">
      <c r="B3" s="243" t="s">
        <v>297</v>
      </c>
      <c r="C3" s="243"/>
      <c r="D3" s="243"/>
      <c r="E3" s="243"/>
      <c r="F3" s="243"/>
      <c r="G3" s="243"/>
      <c r="H3" s="243"/>
      <c r="I3" s="243"/>
      <c r="J3" s="173"/>
    </row>
    <row r="4" spans="2:10" ht="12.75">
      <c r="B4" s="243" t="s">
        <v>346</v>
      </c>
      <c r="C4" s="243"/>
      <c r="D4" s="243"/>
      <c r="E4" s="243"/>
      <c r="F4" s="243"/>
      <c r="G4" s="243"/>
      <c r="H4" s="243"/>
      <c r="I4" s="243"/>
      <c r="J4" s="173"/>
    </row>
    <row r="5" spans="2:10" ht="12.75">
      <c r="B5" s="243" t="s">
        <v>348</v>
      </c>
      <c r="C5" s="243"/>
      <c r="D5" s="243"/>
      <c r="E5" s="243"/>
      <c r="F5" s="243"/>
      <c r="G5" s="243"/>
      <c r="H5" s="243"/>
      <c r="I5" s="243"/>
      <c r="J5" s="173"/>
    </row>
    <row r="6" spans="2:10" ht="12.75">
      <c r="B6" s="163"/>
      <c r="C6" s="163"/>
      <c r="D6" s="163"/>
      <c r="E6" s="163"/>
      <c r="F6" s="164"/>
      <c r="I6" s="158"/>
      <c r="J6" s="173"/>
    </row>
    <row r="7" spans="1:10" ht="14.25">
      <c r="A7" s="238" t="s">
        <v>350</v>
      </c>
      <c r="B7" s="238"/>
      <c r="C7" s="238"/>
      <c r="D7" s="238"/>
      <c r="E7" s="238"/>
      <c r="F7" s="238"/>
      <c r="G7" s="238"/>
      <c r="H7" s="238"/>
      <c r="I7" s="238"/>
      <c r="J7" s="173"/>
    </row>
    <row r="8" spans="1:10" ht="21" customHeight="1">
      <c r="A8" s="242" t="s">
        <v>326</v>
      </c>
      <c r="B8" s="242"/>
      <c r="C8" s="242"/>
      <c r="D8" s="242"/>
      <c r="E8" s="242"/>
      <c r="F8" s="242"/>
      <c r="G8" s="233"/>
      <c r="H8" s="234"/>
      <c r="I8" s="234"/>
      <c r="J8" s="173"/>
    </row>
    <row r="9" spans="1:10" ht="22.5" customHeight="1">
      <c r="A9" s="230"/>
      <c r="B9" s="230"/>
      <c r="C9" s="230"/>
      <c r="D9" s="230"/>
      <c r="E9" s="230"/>
      <c r="F9" s="230"/>
      <c r="I9" s="158"/>
      <c r="J9" s="173"/>
    </row>
    <row r="10" spans="1:11" s="174" customFormat="1" ht="37.5" customHeight="1">
      <c r="A10" s="171" t="s">
        <v>187</v>
      </c>
      <c r="B10" s="152" t="s">
        <v>309</v>
      </c>
      <c r="C10" s="152" t="s">
        <v>189</v>
      </c>
      <c r="D10" s="152" t="s">
        <v>190</v>
      </c>
      <c r="E10" s="152" t="s">
        <v>191</v>
      </c>
      <c r="F10" s="171" t="s">
        <v>351</v>
      </c>
      <c r="G10" s="152"/>
      <c r="H10" s="155" t="s">
        <v>303</v>
      </c>
      <c r="I10" s="155" t="s">
        <v>308</v>
      </c>
      <c r="K10" s="175"/>
    </row>
    <row r="11" spans="1:9" ht="19.5" customHeight="1">
      <c r="A11" s="14" t="s">
        <v>174</v>
      </c>
      <c r="B11" s="9"/>
      <c r="C11" s="9"/>
      <c r="D11" s="9"/>
      <c r="E11" s="9"/>
      <c r="F11" s="17">
        <f>F12+F45+F60+F71+F76+F112+F130+F164+F187</f>
        <v>690170.1000000001</v>
      </c>
      <c r="G11" s="17" t="e">
        <f>G12+G45+G60+G71+G76+G112+G130+G164+G187+#REF!</f>
        <v>#REF!</v>
      </c>
      <c r="H11" s="17" t="e">
        <f>H12+H45+H60+H71+H76+H112+H130+H164+H187+#REF!</f>
        <v>#REF!</v>
      </c>
      <c r="I11" s="17" t="e">
        <f>I12+I45+I60+I71+I76+I112+I130+I164+I187+#REF!</f>
        <v>#REF!</v>
      </c>
    </row>
    <row r="12" spans="1:9" s="65" customFormat="1" ht="17.25" customHeight="1">
      <c r="A12" s="198" t="s">
        <v>193</v>
      </c>
      <c r="B12" s="201" t="s">
        <v>194</v>
      </c>
      <c r="C12" s="201"/>
      <c r="D12" s="201"/>
      <c r="E12" s="201"/>
      <c r="F12" s="197">
        <f>F13+F17+F23+F27+F31+F35</f>
        <v>42274</v>
      </c>
      <c r="G12" s="145" t="e">
        <f>#REF!+G13+G17+G23+G31+G35</f>
        <v>#REF!</v>
      </c>
      <c r="H12" s="145" t="e">
        <f>#REF!+H13+H17+H23+H31+H35</f>
        <v>#REF!</v>
      </c>
      <c r="I12" s="145" t="e">
        <f>#REF!+I13+I17+I23+I31+I35</f>
        <v>#REF!</v>
      </c>
    </row>
    <row r="13" spans="1:9" s="65" customFormat="1" ht="38.25">
      <c r="A13" s="18" t="s">
        <v>1</v>
      </c>
      <c r="B13" s="1" t="s">
        <v>194</v>
      </c>
      <c r="C13" s="1" t="s">
        <v>203</v>
      </c>
      <c r="D13" s="1"/>
      <c r="E13" s="1"/>
      <c r="F13" s="15">
        <f>F14</f>
        <v>1969.2</v>
      </c>
      <c r="G13" s="15" t="e">
        <f>G14+#REF!</f>
        <v>#REF!</v>
      </c>
      <c r="H13" s="15" t="e">
        <f>H14+#REF!</f>
        <v>#REF!</v>
      </c>
      <c r="I13" s="15" t="e">
        <f>I14+#REF!</f>
        <v>#REF!</v>
      </c>
    </row>
    <row r="14" spans="1:9" s="176" customFormat="1" ht="38.25">
      <c r="A14" s="16" t="s">
        <v>8</v>
      </c>
      <c r="B14" s="3" t="s">
        <v>194</v>
      </c>
      <c r="C14" s="3" t="s">
        <v>203</v>
      </c>
      <c r="D14" s="3" t="s">
        <v>3</v>
      </c>
      <c r="E14" s="3"/>
      <c r="F14" s="10">
        <f>F15</f>
        <v>1969.2</v>
      </c>
      <c r="G14" s="10" t="e">
        <f aca="true" t="shared" si="0" ref="G14:I15">G15</f>
        <v>#REF!</v>
      </c>
      <c r="H14" s="10" t="e">
        <f t="shared" si="0"/>
        <v>#REF!</v>
      </c>
      <c r="I14" s="10">
        <f t="shared" si="0"/>
        <v>1969.2</v>
      </c>
    </row>
    <row r="15" spans="1:9" s="176" customFormat="1" ht="12.75">
      <c r="A15" s="19" t="s">
        <v>196</v>
      </c>
      <c r="B15" s="3" t="s">
        <v>4</v>
      </c>
      <c r="C15" s="3" t="s">
        <v>5</v>
      </c>
      <c r="D15" s="3" t="s">
        <v>6</v>
      </c>
      <c r="E15" s="3"/>
      <c r="F15" s="10">
        <f>F16</f>
        <v>1969.2</v>
      </c>
      <c r="G15" s="10" t="e">
        <f t="shared" si="0"/>
        <v>#REF!</v>
      </c>
      <c r="H15" s="10" t="e">
        <f t="shared" si="0"/>
        <v>#REF!</v>
      </c>
      <c r="I15" s="10">
        <f t="shared" si="0"/>
        <v>1969.2</v>
      </c>
    </row>
    <row r="16" spans="1:9" s="176" customFormat="1" ht="12.75">
      <c r="A16" s="19" t="s">
        <v>9</v>
      </c>
      <c r="B16" s="3" t="s">
        <v>194</v>
      </c>
      <c r="C16" s="3" t="s">
        <v>203</v>
      </c>
      <c r="D16" s="3" t="s">
        <v>2</v>
      </c>
      <c r="E16" s="3" t="s">
        <v>7</v>
      </c>
      <c r="F16" s="10">
        <f>'прил 7'!G19</f>
        <v>1969.2</v>
      </c>
      <c r="G16" s="10" t="e">
        <f>'прил 7'!#REF!</f>
        <v>#REF!</v>
      </c>
      <c r="H16" s="10" t="e">
        <f>'прил 7'!#REF!</f>
        <v>#REF!</v>
      </c>
      <c r="I16" s="10">
        <f>'прил 7'!G19</f>
        <v>1969.2</v>
      </c>
    </row>
    <row r="17" spans="1:9" s="65" customFormat="1" ht="38.25">
      <c r="A17" s="18" t="s">
        <v>15</v>
      </c>
      <c r="B17" s="1" t="s">
        <v>194</v>
      </c>
      <c r="C17" s="1" t="s">
        <v>195</v>
      </c>
      <c r="D17" s="1"/>
      <c r="E17" s="1"/>
      <c r="F17" s="15">
        <f>F18</f>
        <v>26587.1</v>
      </c>
      <c r="G17" s="15" t="e">
        <f aca="true" t="shared" si="1" ref="G17:I19">G18</f>
        <v>#REF!</v>
      </c>
      <c r="H17" s="15" t="e">
        <f t="shared" si="1"/>
        <v>#REF!</v>
      </c>
      <c r="I17" s="15">
        <f t="shared" si="1"/>
        <v>26587.1</v>
      </c>
    </row>
    <row r="18" spans="1:9" s="65" customFormat="1" ht="38.25">
      <c r="A18" s="16" t="s">
        <v>8</v>
      </c>
      <c r="B18" s="3" t="s">
        <v>194</v>
      </c>
      <c r="C18" s="3" t="s">
        <v>195</v>
      </c>
      <c r="D18" s="3" t="s">
        <v>3</v>
      </c>
      <c r="E18" s="3"/>
      <c r="F18" s="10">
        <f>F19</f>
        <v>26587.1</v>
      </c>
      <c r="G18" s="10" t="e">
        <f t="shared" si="1"/>
        <v>#REF!</v>
      </c>
      <c r="H18" s="10" t="e">
        <f t="shared" si="1"/>
        <v>#REF!</v>
      </c>
      <c r="I18" s="10">
        <f t="shared" si="1"/>
        <v>26587.1</v>
      </c>
    </row>
    <row r="19" spans="1:9" s="65" customFormat="1" ht="12.75">
      <c r="A19" s="19" t="s">
        <v>196</v>
      </c>
      <c r="B19" s="3" t="s">
        <v>194</v>
      </c>
      <c r="C19" s="3" t="s">
        <v>195</v>
      </c>
      <c r="D19" s="3" t="s">
        <v>2</v>
      </c>
      <c r="E19" s="3"/>
      <c r="F19" s="10">
        <f>F20</f>
        <v>26587.1</v>
      </c>
      <c r="G19" s="10" t="e">
        <f t="shared" si="1"/>
        <v>#REF!</v>
      </c>
      <c r="H19" s="10" t="e">
        <f t="shared" si="1"/>
        <v>#REF!</v>
      </c>
      <c r="I19" s="10">
        <f t="shared" si="1"/>
        <v>26587.1</v>
      </c>
    </row>
    <row r="20" spans="1:9" s="65" customFormat="1" ht="12.75">
      <c r="A20" s="19" t="s">
        <v>9</v>
      </c>
      <c r="B20" s="3" t="s">
        <v>194</v>
      </c>
      <c r="C20" s="3" t="s">
        <v>195</v>
      </c>
      <c r="D20" s="3" t="s">
        <v>2</v>
      </c>
      <c r="E20" s="3" t="s">
        <v>7</v>
      </c>
      <c r="F20" s="10">
        <f>'прил 7'!G29</f>
        <v>26587.1</v>
      </c>
      <c r="G20" s="10" t="e">
        <f>'прил 7'!#REF!</f>
        <v>#REF!</v>
      </c>
      <c r="H20" s="10" t="e">
        <f>'прил 7'!#REF!</f>
        <v>#REF!</v>
      </c>
      <c r="I20" s="10">
        <f>'прил 7'!G29</f>
        <v>26587.1</v>
      </c>
    </row>
    <row r="21" spans="1:9" s="65" customFormat="1" ht="25.5" hidden="1">
      <c r="A21" s="16" t="s">
        <v>292</v>
      </c>
      <c r="B21" s="3" t="s">
        <v>194</v>
      </c>
      <c r="C21" s="3" t="s">
        <v>195</v>
      </c>
      <c r="D21" s="3" t="s">
        <v>290</v>
      </c>
      <c r="E21" s="3"/>
      <c r="F21" s="10"/>
      <c r="G21" s="10"/>
      <c r="H21" s="10"/>
      <c r="I21" s="10"/>
    </row>
    <row r="22" spans="1:9" s="65" customFormat="1" ht="12.75" hidden="1">
      <c r="A22" s="19" t="s">
        <v>9</v>
      </c>
      <c r="B22" s="3" t="s">
        <v>194</v>
      </c>
      <c r="C22" s="3" t="s">
        <v>195</v>
      </c>
      <c r="D22" s="3" t="s">
        <v>290</v>
      </c>
      <c r="E22" s="3" t="s">
        <v>7</v>
      </c>
      <c r="F22" s="10"/>
      <c r="G22" s="10"/>
      <c r="H22" s="10"/>
      <c r="I22" s="10"/>
    </row>
    <row r="23" spans="1:9" ht="25.5">
      <c r="A23" s="18" t="s">
        <v>64</v>
      </c>
      <c r="B23" s="1" t="s">
        <v>194</v>
      </c>
      <c r="C23" s="1" t="s">
        <v>198</v>
      </c>
      <c r="D23" s="1"/>
      <c r="E23" s="1"/>
      <c r="F23" s="10">
        <f>F24</f>
        <v>6268.6</v>
      </c>
      <c r="G23" s="10" t="e">
        <f aca="true" t="shared" si="2" ref="G23:I25">G24</f>
        <v>#REF!</v>
      </c>
      <c r="H23" s="10" t="e">
        <f t="shared" si="2"/>
        <v>#REF!</v>
      </c>
      <c r="I23" s="10">
        <f t="shared" si="2"/>
        <v>6268.6</v>
      </c>
    </row>
    <row r="24" spans="1:9" ht="38.25">
      <c r="A24" s="16" t="s">
        <v>8</v>
      </c>
      <c r="B24" s="3" t="s">
        <v>194</v>
      </c>
      <c r="C24" s="3" t="s">
        <v>198</v>
      </c>
      <c r="D24" s="3" t="s">
        <v>3</v>
      </c>
      <c r="E24" s="3"/>
      <c r="F24" s="10">
        <f>F25</f>
        <v>6268.6</v>
      </c>
      <c r="G24" s="10" t="e">
        <f t="shared" si="2"/>
        <v>#REF!</v>
      </c>
      <c r="H24" s="10" t="e">
        <f t="shared" si="2"/>
        <v>#REF!</v>
      </c>
      <c r="I24" s="10">
        <f t="shared" si="2"/>
        <v>6268.6</v>
      </c>
    </row>
    <row r="25" spans="1:9" ht="12.75">
      <c r="A25" s="19" t="s">
        <v>196</v>
      </c>
      <c r="B25" s="3" t="s">
        <v>194</v>
      </c>
      <c r="C25" s="3" t="s">
        <v>198</v>
      </c>
      <c r="D25" s="3" t="s">
        <v>2</v>
      </c>
      <c r="E25" s="3"/>
      <c r="F25" s="10">
        <f>F26</f>
        <v>6268.6</v>
      </c>
      <c r="G25" s="10" t="e">
        <f t="shared" si="2"/>
        <v>#REF!</v>
      </c>
      <c r="H25" s="10" t="e">
        <f t="shared" si="2"/>
        <v>#REF!</v>
      </c>
      <c r="I25" s="10">
        <f t="shared" si="2"/>
        <v>6268.6</v>
      </c>
    </row>
    <row r="26" spans="1:9" s="65" customFormat="1" ht="12.75">
      <c r="A26" s="19" t="s">
        <v>9</v>
      </c>
      <c r="B26" s="3" t="s">
        <v>194</v>
      </c>
      <c r="C26" s="3" t="s">
        <v>198</v>
      </c>
      <c r="D26" s="3" t="s">
        <v>2</v>
      </c>
      <c r="E26" s="3" t="s">
        <v>7</v>
      </c>
      <c r="F26" s="10">
        <f>'прил 7'!G189</f>
        <v>6268.6</v>
      </c>
      <c r="G26" s="10" t="e">
        <f>'прил 7'!#REF!</f>
        <v>#REF!</v>
      </c>
      <c r="H26" s="10" t="e">
        <f>'прил 7'!#REF!</f>
        <v>#REF!</v>
      </c>
      <c r="I26" s="10">
        <f>'прил 7'!G189</f>
        <v>6268.6</v>
      </c>
    </row>
    <row r="27" spans="1:9" s="65" customFormat="1" ht="12.75">
      <c r="A27" s="20" t="s">
        <v>199</v>
      </c>
      <c r="B27" s="1" t="s">
        <v>194</v>
      </c>
      <c r="C27" s="1" t="s">
        <v>200</v>
      </c>
      <c r="D27" s="1"/>
      <c r="E27" s="1"/>
      <c r="F27" s="15">
        <f>F28</f>
        <v>100</v>
      </c>
      <c r="G27" s="15"/>
      <c r="H27" s="15"/>
      <c r="I27" s="15"/>
    </row>
    <row r="28" spans="1:9" s="65" customFormat="1" ht="12.75">
      <c r="A28" s="19" t="s">
        <v>331</v>
      </c>
      <c r="B28" s="3" t="s">
        <v>194</v>
      </c>
      <c r="C28" s="3" t="s">
        <v>200</v>
      </c>
      <c r="D28" s="3" t="s">
        <v>355</v>
      </c>
      <c r="E28" s="3"/>
      <c r="F28" s="10">
        <f>F29</f>
        <v>100</v>
      </c>
      <c r="G28" s="10"/>
      <c r="H28" s="10"/>
      <c r="I28" s="10"/>
    </row>
    <row r="29" spans="1:9" s="65" customFormat="1" ht="25.5">
      <c r="A29" s="16" t="s">
        <v>17</v>
      </c>
      <c r="B29" s="3" t="s">
        <v>194</v>
      </c>
      <c r="C29" s="3" t="s">
        <v>200</v>
      </c>
      <c r="D29" s="3" t="s">
        <v>330</v>
      </c>
      <c r="E29" s="3"/>
      <c r="F29" s="10">
        <f>'прил 7'!G192</f>
        <v>100</v>
      </c>
      <c r="G29" s="10"/>
      <c r="H29" s="10"/>
      <c r="I29" s="10"/>
    </row>
    <row r="30" spans="1:9" s="65" customFormat="1" ht="12.75">
      <c r="A30" s="19" t="s">
        <v>9</v>
      </c>
      <c r="B30" s="3" t="s">
        <v>194</v>
      </c>
      <c r="C30" s="3" t="s">
        <v>200</v>
      </c>
      <c r="D30" s="3" t="s">
        <v>330</v>
      </c>
      <c r="E30" s="3" t="s">
        <v>7</v>
      </c>
      <c r="F30" s="10">
        <v>100</v>
      </c>
      <c r="G30" s="10"/>
      <c r="H30" s="10"/>
      <c r="I30" s="10"/>
    </row>
    <row r="31" spans="1:9" s="65" customFormat="1" ht="12.75">
      <c r="A31" s="20" t="s">
        <v>201</v>
      </c>
      <c r="B31" s="1" t="s">
        <v>194</v>
      </c>
      <c r="C31" s="1" t="s">
        <v>43</v>
      </c>
      <c r="D31" s="1"/>
      <c r="E31" s="1"/>
      <c r="F31" s="10">
        <f>F32</f>
        <v>2000</v>
      </c>
      <c r="G31" s="10">
        <f aca="true" t="shared" si="3" ref="G31:I33">G32</f>
        <v>0</v>
      </c>
      <c r="H31" s="10" t="e">
        <f t="shared" si="3"/>
        <v>#REF!</v>
      </c>
      <c r="I31" s="10">
        <f t="shared" si="3"/>
        <v>2000</v>
      </c>
    </row>
    <row r="32" spans="1:9" s="65" customFormat="1" ht="12.75">
      <c r="A32" s="19" t="s">
        <v>201</v>
      </c>
      <c r="B32" s="3" t="s">
        <v>194</v>
      </c>
      <c r="C32" s="3" t="s">
        <v>43</v>
      </c>
      <c r="D32" s="3" t="s">
        <v>65</v>
      </c>
      <c r="E32" s="3"/>
      <c r="F32" s="10">
        <f>F33</f>
        <v>2000</v>
      </c>
      <c r="G32" s="10">
        <f t="shared" si="3"/>
        <v>0</v>
      </c>
      <c r="H32" s="10" t="e">
        <f t="shared" si="3"/>
        <v>#REF!</v>
      </c>
      <c r="I32" s="10">
        <f t="shared" si="3"/>
        <v>2000</v>
      </c>
    </row>
    <row r="33" spans="1:10" s="65" customFormat="1" ht="12.75">
      <c r="A33" s="19" t="s">
        <v>69</v>
      </c>
      <c r="B33" s="3" t="s">
        <v>4</v>
      </c>
      <c r="C33" s="3" t="s">
        <v>43</v>
      </c>
      <c r="D33" s="3" t="s">
        <v>66</v>
      </c>
      <c r="E33" s="3"/>
      <c r="F33" s="10">
        <f>F34</f>
        <v>2000</v>
      </c>
      <c r="G33" s="10">
        <f t="shared" si="3"/>
        <v>0</v>
      </c>
      <c r="H33" s="10" t="e">
        <f t="shared" si="3"/>
        <v>#REF!</v>
      </c>
      <c r="I33" s="10">
        <f t="shared" si="3"/>
        <v>2000</v>
      </c>
      <c r="J33" s="176"/>
    </row>
    <row r="34" spans="1:9" s="65" customFormat="1" ht="12.75">
      <c r="A34" s="19" t="s">
        <v>68</v>
      </c>
      <c r="B34" s="3" t="s">
        <v>4</v>
      </c>
      <c r="C34" s="3" t="s">
        <v>43</v>
      </c>
      <c r="D34" s="3" t="s">
        <v>66</v>
      </c>
      <c r="E34" s="3" t="s">
        <v>67</v>
      </c>
      <c r="F34" s="10">
        <f>'прил 7'!G197</f>
        <v>2000</v>
      </c>
      <c r="G34" s="152"/>
      <c r="H34" s="154" t="e">
        <f>'прил 7'!#REF!</f>
        <v>#REF!</v>
      </c>
      <c r="I34" s="154">
        <f>'прил 7'!G197</f>
        <v>2000</v>
      </c>
    </row>
    <row r="35" spans="1:9" s="65" customFormat="1" ht="12.75">
      <c r="A35" s="13" t="s">
        <v>273</v>
      </c>
      <c r="B35" s="1" t="s">
        <v>4</v>
      </c>
      <c r="C35" s="1" t="s">
        <v>18</v>
      </c>
      <c r="D35" s="1"/>
      <c r="E35" s="1"/>
      <c r="F35" s="15">
        <f>F36+F41+F42</f>
        <v>5349.1</v>
      </c>
      <c r="G35" s="15" t="e">
        <f>G36+G41+G42</f>
        <v>#REF!</v>
      </c>
      <c r="H35" s="15" t="e">
        <f>H36+H41+H42</f>
        <v>#REF!</v>
      </c>
      <c r="I35" s="15" t="e">
        <f>I36+I41+I42</f>
        <v>#REF!</v>
      </c>
    </row>
    <row r="36" spans="1:9" s="176" customFormat="1" ht="38.25">
      <c r="A36" s="16" t="s">
        <v>8</v>
      </c>
      <c r="B36" s="3" t="s">
        <v>194</v>
      </c>
      <c r="C36" s="3" t="s">
        <v>18</v>
      </c>
      <c r="D36" s="3" t="s">
        <v>3</v>
      </c>
      <c r="E36" s="3"/>
      <c r="F36" s="10">
        <f>F37</f>
        <v>3879.1</v>
      </c>
      <c r="G36" s="10" t="e">
        <f aca="true" t="shared" si="4" ref="G36:I37">G37</f>
        <v>#REF!</v>
      </c>
      <c r="H36" s="10" t="e">
        <f t="shared" si="4"/>
        <v>#REF!</v>
      </c>
      <c r="I36" s="10">
        <f t="shared" si="4"/>
        <v>3879.1</v>
      </c>
    </row>
    <row r="37" spans="1:9" s="176" customFormat="1" ht="12.75">
      <c r="A37" s="19" t="s">
        <v>196</v>
      </c>
      <c r="B37" s="3" t="s">
        <v>194</v>
      </c>
      <c r="C37" s="3" t="s">
        <v>18</v>
      </c>
      <c r="D37" s="3" t="s">
        <v>2</v>
      </c>
      <c r="E37" s="3"/>
      <c r="F37" s="10">
        <f>F38</f>
        <v>3879.1</v>
      </c>
      <c r="G37" s="10" t="e">
        <f t="shared" si="4"/>
        <v>#REF!</v>
      </c>
      <c r="H37" s="10" t="e">
        <f t="shared" si="4"/>
        <v>#REF!</v>
      </c>
      <c r="I37" s="10">
        <f t="shared" si="4"/>
        <v>3879.1</v>
      </c>
    </row>
    <row r="38" spans="1:9" s="176" customFormat="1" ht="12.75">
      <c r="A38" s="19" t="s">
        <v>9</v>
      </c>
      <c r="B38" s="3" t="s">
        <v>194</v>
      </c>
      <c r="C38" s="3" t="s">
        <v>18</v>
      </c>
      <c r="D38" s="3" t="s">
        <v>2</v>
      </c>
      <c r="E38" s="3" t="s">
        <v>7</v>
      </c>
      <c r="F38" s="10">
        <f>'прил 7'!G35+'прил 7'!G146+'прил 7'!G218</f>
        <v>3879.1</v>
      </c>
      <c r="G38" s="10" t="e">
        <f>'прил 7'!#REF!+'прил 7'!#REF!+'прил 7'!#REF!</f>
        <v>#REF!</v>
      </c>
      <c r="H38" s="10" t="e">
        <f>'прил 7'!#REF!+'прил 7'!#REF!+'прил 7'!#REF!</f>
        <v>#REF!</v>
      </c>
      <c r="I38" s="10">
        <f>'прил 7'!G218+'прил 7'!G146+'прил 7'!G35</f>
        <v>3879.1</v>
      </c>
    </row>
    <row r="39" spans="1:9" s="176" customFormat="1" ht="25.5">
      <c r="A39" s="16" t="s">
        <v>62</v>
      </c>
      <c r="B39" s="3" t="s">
        <v>194</v>
      </c>
      <c r="C39" s="3" t="s">
        <v>18</v>
      </c>
      <c r="D39" s="3" t="s">
        <v>61</v>
      </c>
      <c r="E39" s="3"/>
      <c r="F39" s="10">
        <f aca="true" t="shared" si="5" ref="F39:I40">F40</f>
        <v>420</v>
      </c>
      <c r="G39" s="10" t="e">
        <f t="shared" si="5"/>
        <v>#REF!</v>
      </c>
      <c r="H39" s="10" t="e">
        <f t="shared" si="5"/>
        <v>#REF!</v>
      </c>
      <c r="I39" s="10">
        <f t="shared" si="5"/>
        <v>420</v>
      </c>
    </row>
    <row r="40" spans="1:9" s="176" customFormat="1" ht="25.5">
      <c r="A40" s="16" t="s">
        <v>63</v>
      </c>
      <c r="B40" s="3" t="s">
        <v>194</v>
      </c>
      <c r="C40" s="3" t="s">
        <v>18</v>
      </c>
      <c r="D40" s="3" t="s">
        <v>60</v>
      </c>
      <c r="E40" s="3"/>
      <c r="F40" s="10">
        <f t="shared" si="5"/>
        <v>420</v>
      </c>
      <c r="G40" s="10" t="e">
        <f t="shared" si="5"/>
        <v>#REF!</v>
      </c>
      <c r="H40" s="10" t="e">
        <f t="shared" si="5"/>
        <v>#REF!</v>
      </c>
      <c r="I40" s="10">
        <f t="shared" si="5"/>
        <v>420</v>
      </c>
    </row>
    <row r="41" spans="1:9" s="65" customFormat="1" ht="12.75">
      <c r="A41" s="19" t="s">
        <v>9</v>
      </c>
      <c r="B41" s="3" t="s">
        <v>194</v>
      </c>
      <c r="C41" s="3" t="s">
        <v>18</v>
      </c>
      <c r="D41" s="3" t="s">
        <v>60</v>
      </c>
      <c r="E41" s="3" t="s">
        <v>7</v>
      </c>
      <c r="F41" s="10">
        <f>'прил 7'!G221</f>
        <v>420</v>
      </c>
      <c r="G41" s="10" t="e">
        <f>'прил 7'!#REF!</f>
        <v>#REF!</v>
      </c>
      <c r="H41" s="10" t="e">
        <f>'прил 7'!#REF!</f>
        <v>#REF!</v>
      </c>
      <c r="I41" s="10">
        <f>'прил 7'!G221</f>
        <v>420</v>
      </c>
    </row>
    <row r="42" spans="1:9" s="65" customFormat="1" ht="25.5">
      <c r="A42" s="16" t="s">
        <v>21</v>
      </c>
      <c r="B42" s="3" t="s">
        <v>194</v>
      </c>
      <c r="C42" s="3" t="s">
        <v>18</v>
      </c>
      <c r="D42" s="3" t="s">
        <v>20</v>
      </c>
      <c r="E42" s="3"/>
      <c r="F42" s="10">
        <f>F43</f>
        <v>1050</v>
      </c>
      <c r="G42" s="10" t="e">
        <f>G43</f>
        <v>#REF!</v>
      </c>
      <c r="H42" s="10" t="e">
        <f>H43</f>
        <v>#REF!</v>
      </c>
      <c r="I42" s="10" t="e">
        <f>I43</f>
        <v>#REF!</v>
      </c>
    </row>
    <row r="43" spans="1:9" s="65" customFormat="1" ht="12.75">
      <c r="A43" s="19" t="s">
        <v>286</v>
      </c>
      <c r="B43" s="3" t="s">
        <v>4</v>
      </c>
      <c r="C43" s="3" t="s">
        <v>18</v>
      </c>
      <c r="D43" s="3" t="s">
        <v>19</v>
      </c>
      <c r="E43" s="3"/>
      <c r="F43" s="10">
        <f>F44</f>
        <v>1050</v>
      </c>
      <c r="G43" s="10" t="e">
        <f>G44+#REF!</f>
        <v>#REF!</v>
      </c>
      <c r="H43" s="10" t="e">
        <f>H44+#REF!</f>
        <v>#REF!</v>
      </c>
      <c r="I43" s="10" t="e">
        <f>I44+#REF!</f>
        <v>#REF!</v>
      </c>
    </row>
    <row r="44" spans="1:9" s="65" customFormat="1" ht="12.75">
      <c r="A44" s="19" t="s">
        <v>9</v>
      </c>
      <c r="B44" s="3" t="s">
        <v>194</v>
      </c>
      <c r="C44" s="3" t="s">
        <v>18</v>
      </c>
      <c r="D44" s="3" t="s">
        <v>19</v>
      </c>
      <c r="E44" s="3" t="s">
        <v>7</v>
      </c>
      <c r="F44" s="10">
        <f>'прил 7'!G23+'прил 7'!G38</f>
        <v>1050</v>
      </c>
      <c r="G44" s="10" t="e">
        <f>'прил 7'!#REF!+'прил 7'!#REF!</f>
        <v>#REF!</v>
      </c>
      <c r="H44" s="10" t="e">
        <f>'прил 7'!#REF!+'прил 7'!#REF!</f>
        <v>#REF!</v>
      </c>
      <c r="I44" s="10" t="e">
        <f>'прил 7'!G38+'прил 7'!#REF!</f>
        <v>#REF!</v>
      </c>
    </row>
    <row r="45" spans="1:9" s="177" customFormat="1" ht="18.75" customHeight="1">
      <c r="A45" s="206" t="s">
        <v>202</v>
      </c>
      <c r="B45" s="201" t="s">
        <v>203</v>
      </c>
      <c r="C45" s="201"/>
      <c r="D45" s="201"/>
      <c r="E45" s="201"/>
      <c r="F45" s="197">
        <f>F46+F56</f>
        <v>5747.9</v>
      </c>
      <c r="G45" s="145" t="e">
        <f>G46+G56</f>
        <v>#REF!</v>
      </c>
      <c r="H45" s="145" t="e">
        <f>H46+H56</f>
        <v>#REF!</v>
      </c>
      <c r="I45" s="145">
        <f>I46+I56</f>
        <v>5747.9</v>
      </c>
    </row>
    <row r="46" spans="1:9" s="177" customFormat="1" ht="12.75">
      <c r="A46" s="20" t="s">
        <v>204</v>
      </c>
      <c r="B46" s="32" t="s">
        <v>203</v>
      </c>
      <c r="C46" s="32" t="s">
        <v>205</v>
      </c>
      <c r="D46" s="32"/>
      <c r="E46" s="32"/>
      <c r="F46" s="33">
        <f>F47</f>
        <v>4463.3</v>
      </c>
      <c r="G46" s="33" t="e">
        <f>G47</f>
        <v>#REF!</v>
      </c>
      <c r="H46" s="33" t="e">
        <f>H47</f>
        <v>#REF!</v>
      </c>
      <c r="I46" s="33">
        <f>I47</f>
        <v>4463.3</v>
      </c>
    </row>
    <row r="47" spans="1:9" s="177" customFormat="1" ht="12.75">
      <c r="A47" s="26" t="s">
        <v>356</v>
      </c>
      <c r="B47" s="30" t="s">
        <v>203</v>
      </c>
      <c r="C47" s="30" t="s">
        <v>205</v>
      </c>
      <c r="D47" s="30" t="s">
        <v>299</v>
      </c>
      <c r="E47" s="30"/>
      <c r="F47" s="31">
        <f>F48+F50+F52+F54</f>
        <v>4463.3</v>
      </c>
      <c r="G47" s="31" t="e">
        <f>G48+G50+G52+G54</f>
        <v>#REF!</v>
      </c>
      <c r="H47" s="31" t="e">
        <f>H48+H50+H52+H54</f>
        <v>#REF!</v>
      </c>
      <c r="I47" s="31">
        <f>I48+I50+I52+I54</f>
        <v>4463.3</v>
      </c>
    </row>
    <row r="48" spans="1:9" s="177" customFormat="1" ht="51">
      <c r="A48" s="22" t="s">
        <v>30</v>
      </c>
      <c r="B48" s="30" t="s">
        <v>203</v>
      </c>
      <c r="C48" s="30" t="s">
        <v>205</v>
      </c>
      <c r="D48" s="30" t="s">
        <v>29</v>
      </c>
      <c r="E48" s="30"/>
      <c r="F48" s="31">
        <f>F49</f>
        <v>417</v>
      </c>
      <c r="G48" s="31" t="e">
        <f>G49</f>
        <v>#REF!</v>
      </c>
      <c r="H48" s="31" t="e">
        <f>H49</f>
        <v>#REF!</v>
      </c>
      <c r="I48" s="31">
        <f>I49</f>
        <v>417</v>
      </c>
    </row>
    <row r="49" spans="1:9" s="177" customFormat="1" ht="25.5">
      <c r="A49" s="16" t="s">
        <v>27</v>
      </c>
      <c r="B49" s="30" t="s">
        <v>203</v>
      </c>
      <c r="C49" s="30" t="s">
        <v>205</v>
      </c>
      <c r="D49" s="30" t="s">
        <v>29</v>
      </c>
      <c r="E49" s="30" t="s">
        <v>24</v>
      </c>
      <c r="F49" s="31">
        <f>'прил 7'!G227+'прил 7'!G239</f>
        <v>417</v>
      </c>
      <c r="G49" s="31" t="e">
        <f>'прил 7'!#REF!+'прил 7'!#REF!</f>
        <v>#REF!</v>
      </c>
      <c r="H49" s="31" t="e">
        <f>'прил 7'!#REF!+'прил 7'!#REF!</f>
        <v>#REF!</v>
      </c>
      <c r="I49" s="31">
        <f>'прил 7'!G239+'прил 7'!G227</f>
        <v>417</v>
      </c>
    </row>
    <row r="50" spans="1:9" s="177" customFormat="1" ht="12.75">
      <c r="A50" s="19" t="s">
        <v>32</v>
      </c>
      <c r="B50" s="30" t="s">
        <v>203</v>
      </c>
      <c r="C50" s="30" t="s">
        <v>205</v>
      </c>
      <c r="D50" s="30" t="s">
        <v>31</v>
      </c>
      <c r="E50" s="30"/>
      <c r="F50" s="31">
        <f>F51</f>
        <v>1881</v>
      </c>
      <c r="G50" s="31" t="e">
        <f>G51</f>
        <v>#REF!</v>
      </c>
      <c r="H50" s="31" t="e">
        <f>H51</f>
        <v>#REF!</v>
      </c>
      <c r="I50" s="31">
        <f>I51</f>
        <v>1881</v>
      </c>
    </row>
    <row r="51" spans="1:9" s="177" customFormat="1" ht="25.5">
      <c r="A51" s="16" t="s">
        <v>27</v>
      </c>
      <c r="B51" s="30" t="s">
        <v>203</v>
      </c>
      <c r="C51" s="30" t="s">
        <v>205</v>
      </c>
      <c r="D51" s="30" t="s">
        <v>31</v>
      </c>
      <c r="E51" s="30" t="s">
        <v>24</v>
      </c>
      <c r="F51" s="31">
        <f>'прил 7'!G229+'прил 7'!G241</f>
        <v>1881</v>
      </c>
      <c r="G51" s="31" t="e">
        <f>'прил 7'!#REF!+'прил 7'!#REF!</f>
        <v>#REF!</v>
      </c>
      <c r="H51" s="31" t="e">
        <f>'прил 7'!#REF!+'прил 7'!#REF!</f>
        <v>#REF!</v>
      </c>
      <c r="I51" s="31">
        <f>'прил 7'!G229+'прил 7'!G241</f>
        <v>1881</v>
      </c>
    </row>
    <row r="52" spans="1:9" s="177" customFormat="1" ht="25.5">
      <c r="A52" s="16" t="s">
        <v>34</v>
      </c>
      <c r="B52" s="30" t="s">
        <v>203</v>
      </c>
      <c r="C52" s="30" t="s">
        <v>205</v>
      </c>
      <c r="D52" s="30" t="s">
        <v>33</v>
      </c>
      <c r="E52" s="30"/>
      <c r="F52" s="31">
        <f>F53</f>
        <v>2094.7</v>
      </c>
      <c r="G52" s="31" t="e">
        <f>G53</f>
        <v>#REF!</v>
      </c>
      <c r="H52" s="31" t="e">
        <f>H53</f>
        <v>#REF!</v>
      </c>
      <c r="I52" s="31">
        <f>I53</f>
        <v>2094.7</v>
      </c>
    </row>
    <row r="53" spans="1:9" s="177" customFormat="1" ht="25.5">
      <c r="A53" s="16" t="s">
        <v>27</v>
      </c>
      <c r="B53" s="30" t="s">
        <v>203</v>
      </c>
      <c r="C53" s="30" t="s">
        <v>205</v>
      </c>
      <c r="D53" s="30" t="s">
        <v>33</v>
      </c>
      <c r="E53" s="30" t="s">
        <v>24</v>
      </c>
      <c r="F53" s="31">
        <f>'прил 7'!G231+'прил 7'!G243</f>
        <v>2094.7</v>
      </c>
      <c r="G53" s="31" t="e">
        <f>'прил 7'!#REF!+'прил 7'!#REF!</f>
        <v>#REF!</v>
      </c>
      <c r="H53" s="31" t="e">
        <f>'прил 7'!#REF!+'прил 7'!#REF!</f>
        <v>#REF!</v>
      </c>
      <c r="I53" s="31">
        <f>'прил 7'!G231+'прил 7'!G243</f>
        <v>2094.7</v>
      </c>
    </row>
    <row r="54" spans="1:9" s="177" customFormat="1" ht="25.5">
      <c r="A54" s="16" t="s">
        <v>206</v>
      </c>
      <c r="B54" s="30" t="s">
        <v>203</v>
      </c>
      <c r="C54" s="30" t="s">
        <v>205</v>
      </c>
      <c r="D54" s="30" t="s">
        <v>35</v>
      </c>
      <c r="E54" s="30"/>
      <c r="F54" s="31">
        <f>F55</f>
        <v>70.6</v>
      </c>
      <c r="G54" s="31" t="e">
        <f>G55</f>
        <v>#REF!</v>
      </c>
      <c r="H54" s="31" t="e">
        <f>H55</f>
        <v>#REF!</v>
      </c>
      <c r="I54" s="31">
        <f>I55</f>
        <v>70.6</v>
      </c>
    </row>
    <row r="55" spans="1:9" s="65" customFormat="1" ht="12.75">
      <c r="A55" s="19" t="s">
        <v>52</v>
      </c>
      <c r="B55" s="30" t="s">
        <v>203</v>
      </c>
      <c r="C55" s="30" t="s">
        <v>205</v>
      </c>
      <c r="D55" s="30" t="s">
        <v>35</v>
      </c>
      <c r="E55" s="30" t="s">
        <v>197</v>
      </c>
      <c r="F55" s="31">
        <f>'прил 7'!G233+'прил 7'!G245</f>
        <v>70.6</v>
      </c>
      <c r="G55" s="31" t="e">
        <f>'прил 7'!#REF!+'прил 7'!#REF!</f>
        <v>#REF!</v>
      </c>
      <c r="H55" s="31" t="e">
        <f>'прил 7'!#REF!+'прил 7'!#REF!</f>
        <v>#REF!</v>
      </c>
      <c r="I55" s="31">
        <f>'прил 7'!G233+'прил 7'!G245</f>
        <v>70.6</v>
      </c>
    </row>
    <row r="56" spans="1:9" s="65" customFormat="1" ht="23.25" customHeight="1">
      <c r="A56" s="18" t="s">
        <v>357</v>
      </c>
      <c r="B56" s="1" t="s">
        <v>203</v>
      </c>
      <c r="C56" s="1" t="s">
        <v>212</v>
      </c>
      <c r="D56" s="1"/>
      <c r="E56" s="1"/>
      <c r="F56" s="15">
        <f>F57</f>
        <v>1284.6</v>
      </c>
      <c r="G56" s="15" t="e">
        <f aca="true" t="shared" si="6" ref="G56:I58">G57</f>
        <v>#REF!</v>
      </c>
      <c r="H56" s="15" t="e">
        <f t="shared" si="6"/>
        <v>#REF!</v>
      </c>
      <c r="I56" s="15">
        <f t="shared" si="6"/>
        <v>1284.6</v>
      </c>
    </row>
    <row r="57" spans="1:9" s="65" customFormat="1" ht="12.75">
      <c r="A57" s="16" t="s">
        <v>306</v>
      </c>
      <c r="B57" s="3" t="s">
        <v>203</v>
      </c>
      <c r="C57" s="3" t="s">
        <v>212</v>
      </c>
      <c r="D57" s="3" t="s">
        <v>304</v>
      </c>
      <c r="E57" s="3"/>
      <c r="F57" s="10">
        <f>F58</f>
        <v>1284.6</v>
      </c>
      <c r="G57" s="10" t="e">
        <f t="shared" si="6"/>
        <v>#REF!</v>
      </c>
      <c r="H57" s="10" t="e">
        <f t="shared" si="6"/>
        <v>#REF!</v>
      </c>
      <c r="I57" s="10">
        <f t="shared" si="6"/>
        <v>1284.6</v>
      </c>
    </row>
    <row r="58" spans="1:9" s="65" customFormat="1" ht="12.75">
      <c r="A58" s="16" t="s">
        <v>358</v>
      </c>
      <c r="B58" s="3" t="s">
        <v>203</v>
      </c>
      <c r="C58" s="3" t="s">
        <v>212</v>
      </c>
      <c r="D58" s="3" t="s">
        <v>305</v>
      </c>
      <c r="E58" s="3"/>
      <c r="F58" s="10">
        <f>F59</f>
        <v>1284.6</v>
      </c>
      <c r="G58" s="10" t="e">
        <f t="shared" si="6"/>
        <v>#REF!</v>
      </c>
      <c r="H58" s="10" t="e">
        <f t="shared" si="6"/>
        <v>#REF!</v>
      </c>
      <c r="I58" s="10">
        <f t="shared" si="6"/>
        <v>1284.6</v>
      </c>
    </row>
    <row r="59" spans="1:9" s="65" customFormat="1" ht="12.75">
      <c r="A59" s="16" t="s">
        <v>42</v>
      </c>
      <c r="B59" s="3" t="s">
        <v>203</v>
      </c>
      <c r="C59" s="3" t="s">
        <v>212</v>
      </c>
      <c r="D59" s="3" t="s">
        <v>305</v>
      </c>
      <c r="E59" s="3" t="s">
        <v>39</v>
      </c>
      <c r="F59" s="10">
        <f>'прил 7'!G43</f>
        <v>1284.6</v>
      </c>
      <c r="G59" s="10" t="e">
        <f>'прил 7'!#REF!</f>
        <v>#REF!</v>
      </c>
      <c r="H59" s="10" t="e">
        <f>'прил 7'!#REF!</f>
        <v>#REF!</v>
      </c>
      <c r="I59" s="10">
        <f>'прил 7'!G43</f>
        <v>1284.6</v>
      </c>
    </row>
    <row r="60" spans="1:9" s="174" customFormat="1" ht="15.75" customHeight="1">
      <c r="A60" s="146" t="s">
        <v>38</v>
      </c>
      <c r="B60" s="144" t="s">
        <v>195</v>
      </c>
      <c r="C60" s="144"/>
      <c r="D60" s="144"/>
      <c r="E60" s="144"/>
      <c r="F60" s="145">
        <f>F61+F65</f>
        <v>4078.5</v>
      </c>
      <c r="G60" s="145" t="e">
        <f>G61+#REF!+G65</f>
        <v>#REF!</v>
      </c>
      <c r="H60" s="145" t="e">
        <f>H61+#REF!+H65</f>
        <v>#REF!</v>
      </c>
      <c r="I60" s="145" t="e">
        <f>I61+#REF!+I65</f>
        <v>#REF!</v>
      </c>
    </row>
    <row r="61" spans="1:9" ht="12.75">
      <c r="A61" s="20" t="s">
        <v>213</v>
      </c>
      <c r="B61" s="2" t="s">
        <v>195</v>
      </c>
      <c r="C61" s="2" t="s">
        <v>214</v>
      </c>
      <c r="D61" s="2"/>
      <c r="E61" s="2"/>
      <c r="F61" s="15">
        <f>F62</f>
        <v>3602.6</v>
      </c>
      <c r="G61" s="15" t="e">
        <f>G62</f>
        <v>#REF!</v>
      </c>
      <c r="H61" s="15" t="e">
        <f>H62</f>
        <v>#REF!</v>
      </c>
      <c r="I61" s="15">
        <f>I62</f>
        <v>3602.6</v>
      </c>
    </row>
    <row r="62" spans="1:9" ht="25.5">
      <c r="A62" s="150" t="s">
        <v>359</v>
      </c>
      <c r="B62" s="9" t="s">
        <v>195</v>
      </c>
      <c r="C62" s="9" t="s">
        <v>214</v>
      </c>
      <c r="D62" s="9" t="s">
        <v>300</v>
      </c>
      <c r="E62" s="9"/>
      <c r="F62" s="11">
        <f>F63</f>
        <v>3602.6</v>
      </c>
      <c r="G62" s="11" t="e">
        <f aca="true" t="shared" si="7" ref="G62:I63">G63</f>
        <v>#REF!</v>
      </c>
      <c r="H62" s="11" t="e">
        <f t="shared" si="7"/>
        <v>#REF!</v>
      </c>
      <c r="I62" s="11">
        <f t="shared" si="7"/>
        <v>3602.6</v>
      </c>
    </row>
    <row r="63" spans="1:9" ht="12.75">
      <c r="A63" s="19" t="s">
        <v>240</v>
      </c>
      <c r="B63" s="4" t="s">
        <v>195</v>
      </c>
      <c r="C63" s="4" t="s">
        <v>214</v>
      </c>
      <c r="D63" s="4" t="s">
        <v>260</v>
      </c>
      <c r="E63" s="3"/>
      <c r="F63" s="10">
        <f>F64</f>
        <v>3602.6</v>
      </c>
      <c r="G63" s="10" t="e">
        <f t="shared" si="7"/>
        <v>#REF!</v>
      </c>
      <c r="H63" s="10" t="e">
        <f t="shared" si="7"/>
        <v>#REF!</v>
      </c>
      <c r="I63" s="10">
        <f t="shared" si="7"/>
        <v>3602.6</v>
      </c>
    </row>
    <row r="64" spans="1:9" s="178" customFormat="1" ht="12.75">
      <c r="A64" s="19" t="s">
        <v>42</v>
      </c>
      <c r="B64" s="4" t="s">
        <v>195</v>
      </c>
      <c r="C64" s="4" t="s">
        <v>214</v>
      </c>
      <c r="D64" s="4" t="s">
        <v>260</v>
      </c>
      <c r="E64" s="6" t="s">
        <v>39</v>
      </c>
      <c r="F64" s="11">
        <f>'прил 7'!G268</f>
        <v>3602.6</v>
      </c>
      <c r="G64" s="11" t="e">
        <f>'прил 7'!#REF!</f>
        <v>#REF!</v>
      </c>
      <c r="H64" s="11" t="e">
        <f>'прил 7'!#REF!</f>
        <v>#REF!</v>
      </c>
      <c r="I64" s="11">
        <f>'прил 7'!G268</f>
        <v>3602.6</v>
      </c>
    </row>
    <row r="65" spans="1:9" s="65" customFormat="1" ht="12.75">
      <c r="A65" s="20" t="s">
        <v>216</v>
      </c>
      <c r="B65" s="1" t="s">
        <v>195</v>
      </c>
      <c r="C65" s="1" t="s">
        <v>43</v>
      </c>
      <c r="D65" s="1"/>
      <c r="E65" s="1"/>
      <c r="F65" s="15">
        <f>F66+F69</f>
        <v>475.9</v>
      </c>
      <c r="G65" s="15" t="e">
        <f>G66+#REF!</f>
        <v>#REF!</v>
      </c>
      <c r="H65" s="15" t="e">
        <f>H66+#REF!</f>
        <v>#REF!</v>
      </c>
      <c r="I65" s="15" t="e">
        <f>I66+#REF!</f>
        <v>#REF!</v>
      </c>
    </row>
    <row r="66" spans="1:9" s="65" customFormat="1" ht="18" customHeight="1">
      <c r="A66" s="16" t="s">
        <v>46</v>
      </c>
      <c r="B66" s="3" t="s">
        <v>195</v>
      </c>
      <c r="C66" s="3" t="s">
        <v>43</v>
      </c>
      <c r="D66" s="3" t="s">
        <v>45</v>
      </c>
      <c r="E66" s="3"/>
      <c r="F66" s="10">
        <f>F67</f>
        <v>425.9</v>
      </c>
      <c r="G66" s="10">
        <f aca="true" t="shared" si="8" ref="G66:I67">G67</f>
        <v>0</v>
      </c>
      <c r="H66" s="10" t="e">
        <f t="shared" si="8"/>
        <v>#REF!</v>
      </c>
      <c r="I66" s="10">
        <f t="shared" si="8"/>
        <v>425.9</v>
      </c>
    </row>
    <row r="67" spans="1:9" s="65" customFormat="1" ht="12.75">
      <c r="A67" s="19" t="s">
        <v>275</v>
      </c>
      <c r="B67" s="3" t="s">
        <v>195</v>
      </c>
      <c r="C67" s="3" t="s">
        <v>43</v>
      </c>
      <c r="D67" s="3" t="s">
        <v>44</v>
      </c>
      <c r="E67" s="3"/>
      <c r="F67" s="10">
        <f>F68</f>
        <v>425.9</v>
      </c>
      <c r="G67" s="10">
        <f t="shared" si="8"/>
        <v>0</v>
      </c>
      <c r="H67" s="10" t="e">
        <f t="shared" si="8"/>
        <v>#REF!</v>
      </c>
      <c r="I67" s="10">
        <f t="shared" si="8"/>
        <v>425.9</v>
      </c>
    </row>
    <row r="68" spans="1:9" s="65" customFormat="1" ht="12.75">
      <c r="A68" s="19" t="s">
        <v>9</v>
      </c>
      <c r="B68" s="3" t="s">
        <v>195</v>
      </c>
      <c r="C68" s="3" t="s">
        <v>43</v>
      </c>
      <c r="D68" s="3" t="s">
        <v>44</v>
      </c>
      <c r="E68" s="3" t="s">
        <v>7</v>
      </c>
      <c r="F68" s="10">
        <f>'прил 7'!G48</f>
        <v>425.9</v>
      </c>
      <c r="G68" s="152"/>
      <c r="H68" s="155" t="e">
        <f>'прил 7'!#REF!</f>
        <v>#REF!</v>
      </c>
      <c r="I68" s="155">
        <f>'прил 7'!G48</f>
        <v>425.9</v>
      </c>
    </row>
    <row r="69" spans="1:9" s="65" customFormat="1" ht="12.75">
      <c r="A69" s="19" t="s">
        <v>332</v>
      </c>
      <c r="B69" s="10" t="s">
        <v>195</v>
      </c>
      <c r="C69" s="3" t="s">
        <v>43</v>
      </c>
      <c r="D69" s="3" t="s">
        <v>105</v>
      </c>
      <c r="E69" s="3"/>
      <c r="F69" s="10">
        <f>F70</f>
        <v>50</v>
      </c>
      <c r="G69" s="152"/>
      <c r="H69" s="155"/>
      <c r="I69" s="155"/>
    </row>
    <row r="70" spans="1:9" s="65" customFormat="1" ht="12.75">
      <c r="A70" s="16" t="s">
        <v>345</v>
      </c>
      <c r="B70" s="10" t="s">
        <v>195</v>
      </c>
      <c r="C70" s="3" t="s">
        <v>43</v>
      </c>
      <c r="D70" s="3" t="s">
        <v>105</v>
      </c>
      <c r="E70" s="3" t="s">
        <v>55</v>
      </c>
      <c r="F70" s="10">
        <f>'прил 7'!G50</f>
        <v>50</v>
      </c>
      <c r="G70" s="152"/>
      <c r="H70" s="155"/>
      <c r="I70" s="155"/>
    </row>
    <row r="71" spans="1:9" s="179" customFormat="1" ht="15.75" customHeight="1">
      <c r="A71" s="146" t="s">
        <v>218</v>
      </c>
      <c r="B71" s="144" t="s">
        <v>214</v>
      </c>
      <c r="C71" s="144"/>
      <c r="D71" s="144"/>
      <c r="E71" s="144"/>
      <c r="F71" s="145">
        <f>F72</f>
        <v>1450</v>
      </c>
      <c r="G71" s="145" t="e">
        <f>G72+#REF!</f>
        <v>#REF!</v>
      </c>
      <c r="H71" s="145" t="e">
        <f>H72+#REF!</f>
        <v>#REF!</v>
      </c>
      <c r="I71" s="145" t="e">
        <f>I72+#REF!</f>
        <v>#REF!</v>
      </c>
    </row>
    <row r="72" spans="1:9" s="177" customFormat="1" ht="12.75">
      <c r="A72" s="20" t="s">
        <v>307</v>
      </c>
      <c r="B72" s="28" t="s">
        <v>214</v>
      </c>
      <c r="C72" s="28" t="s">
        <v>214</v>
      </c>
      <c r="D72" s="28"/>
      <c r="E72" s="28"/>
      <c r="F72" s="29">
        <f aca="true" t="shared" si="9" ref="F72:I74">F73</f>
        <v>1450</v>
      </c>
      <c r="G72" s="29">
        <f t="shared" si="9"/>
        <v>0</v>
      </c>
      <c r="H72" s="29">
        <f t="shared" si="9"/>
        <v>0</v>
      </c>
      <c r="I72" s="29">
        <f t="shared" si="9"/>
        <v>0</v>
      </c>
    </row>
    <row r="73" spans="1:9" s="177" customFormat="1" ht="12.75">
      <c r="A73" s="19" t="s">
        <v>329</v>
      </c>
      <c r="B73" s="23" t="s">
        <v>214</v>
      </c>
      <c r="C73" s="23" t="s">
        <v>214</v>
      </c>
      <c r="D73" s="23" t="s">
        <v>105</v>
      </c>
      <c r="E73" s="23"/>
      <c r="F73" s="24">
        <f t="shared" si="9"/>
        <v>1450</v>
      </c>
      <c r="G73" s="24">
        <f t="shared" si="9"/>
        <v>0</v>
      </c>
      <c r="H73" s="24">
        <f t="shared" si="9"/>
        <v>0</v>
      </c>
      <c r="I73" s="24">
        <f t="shared" si="9"/>
        <v>0</v>
      </c>
    </row>
    <row r="74" spans="1:9" s="177" customFormat="1" ht="12.75">
      <c r="A74" s="19" t="s">
        <v>279</v>
      </c>
      <c r="B74" s="23" t="s">
        <v>214</v>
      </c>
      <c r="C74" s="23" t="s">
        <v>214</v>
      </c>
      <c r="D74" s="23" t="s">
        <v>105</v>
      </c>
      <c r="E74" s="23"/>
      <c r="F74" s="24">
        <f>F75</f>
        <v>1450</v>
      </c>
      <c r="G74" s="24">
        <f t="shared" si="9"/>
        <v>0</v>
      </c>
      <c r="H74" s="24">
        <f t="shared" si="9"/>
        <v>0</v>
      </c>
      <c r="I74" s="24">
        <f t="shared" si="9"/>
        <v>0</v>
      </c>
    </row>
    <row r="75" spans="1:9" s="65" customFormat="1" ht="12.75">
      <c r="A75" s="19" t="s">
        <v>296</v>
      </c>
      <c r="B75" s="23" t="s">
        <v>214</v>
      </c>
      <c r="C75" s="23" t="s">
        <v>214</v>
      </c>
      <c r="D75" s="23" t="s">
        <v>105</v>
      </c>
      <c r="E75" s="23" t="s">
        <v>295</v>
      </c>
      <c r="F75" s="24">
        <f>'прил 7'!G54</f>
        <v>1450</v>
      </c>
      <c r="G75" s="152"/>
      <c r="H75" s="154">
        <v>0</v>
      </c>
      <c r="I75" s="154">
        <v>0</v>
      </c>
    </row>
    <row r="76" spans="1:9" s="180" customFormat="1" ht="12.75">
      <c r="A76" s="143" t="s">
        <v>222</v>
      </c>
      <c r="B76" s="144" t="s">
        <v>200</v>
      </c>
      <c r="C76" s="144"/>
      <c r="D76" s="144"/>
      <c r="E76" s="144"/>
      <c r="F76" s="145">
        <f>F77+F81+F88+F92+F96+F105</f>
        <v>430032.00000000006</v>
      </c>
      <c r="G76" s="145" t="e">
        <f>G77+G81+G92+#REF!+G105</f>
        <v>#REF!</v>
      </c>
      <c r="H76" s="145" t="e">
        <f>H77+H81+H92+#REF!+H105</f>
        <v>#REF!</v>
      </c>
      <c r="I76" s="145" t="e">
        <f>I77+I81+I92+#REF!+I105</f>
        <v>#REF!</v>
      </c>
    </row>
    <row r="77" spans="1:10" ht="12.75">
      <c r="A77" s="20" t="s">
        <v>223</v>
      </c>
      <c r="B77" s="28" t="s">
        <v>200</v>
      </c>
      <c r="C77" s="28" t="s">
        <v>194</v>
      </c>
      <c r="D77" s="28"/>
      <c r="E77" s="28"/>
      <c r="F77" s="29">
        <f>F78</f>
        <v>115691.2</v>
      </c>
      <c r="G77" s="29">
        <f aca="true" t="shared" si="10" ref="G77:I79">G78</f>
        <v>0</v>
      </c>
      <c r="H77" s="29" t="e">
        <f t="shared" si="10"/>
        <v>#REF!</v>
      </c>
      <c r="I77" s="29">
        <f t="shared" si="10"/>
        <v>115691.2</v>
      </c>
      <c r="J77" s="170"/>
    </row>
    <row r="78" spans="1:9" ht="12.75">
      <c r="A78" s="19" t="s">
        <v>224</v>
      </c>
      <c r="B78" s="9" t="s">
        <v>200</v>
      </c>
      <c r="C78" s="9" t="s">
        <v>194</v>
      </c>
      <c r="D78" s="9" t="s">
        <v>92</v>
      </c>
      <c r="E78" s="9"/>
      <c r="F78" s="11">
        <f>F79</f>
        <v>115691.2</v>
      </c>
      <c r="G78" s="11">
        <f t="shared" si="10"/>
        <v>0</v>
      </c>
      <c r="H78" s="11" t="e">
        <f t="shared" si="10"/>
        <v>#REF!</v>
      </c>
      <c r="I78" s="11">
        <f t="shared" si="10"/>
        <v>115691.2</v>
      </c>
    </row>
    <row r="79" spans="1:9" s="178" customFormat="1" ht="12.75">
      <c r="A79" s="19" t="s">
        <v>240</v>
      </c>
      <c r="B79" s="9" t="s">
        <v>200</v>
      </c>
      <c r="C79" s="9" t="s">
        <v>194</v>
      </c>
      <c r="D79" s="9" t="s">
        <v>91</v>
      </c>
      <c r="E79" s="9"/>
      <c r="F79" s="11">
        <f>F80</f>
        <v>115691.2</v>
      </c>
      <c r="G79" s="11">
        <f t="shared" si="10"/>
        <v>0</v>
      </c>
      <c r="H79" s="11" t="e">
        <f t="shared" si="10"/>
        <v>#REF!</v>
      </c>
      <c r="I79" s="11">
        <f t="shared" si="10"/>
        <v>115691.2</v>
      </c>
    </row>
    <row r="80" spans="1:9" ht="12.75">
      <c r="A80" s="19" t="s">
        <v>42</v>
      </c>
      <c r="B80" s="9" t="s">
        <v>200</v>
      </c>
      <c r="C80" s="9" t="s">
        <v>194</v>
      </c>
      <c r="D80" s="9" t="s">
        <v>91</v>
      </c>
      <c r="E80" s="9" t="s">
        <v>39</v>
      </c>
      <c r="F80" s="11">
        <f>'прил 7'!G151</f>
        <v>115691.2</v>
      </c>
      <c r="G80" s="5"/>
      <c r="H80" s="11" t="e">
        <f>'прил 7'!#REF!</f>
        <v>#REF!</v>
      </c>
      <c r="I80" s="11">
        <f>'прил 7'!G151</f>
        <v>115691.2</v>
      </c>
    </row>
    <row r="81" spans="1:9" ht="12.75">
      <c r="A81" s="25" t="s">
        <v>225</v>
      </c>
      <c r="B81" s="8" t="s">
        <v>200</v>
      </c>
      <c r="C81" s="8" t="s">
        <v>205</v>
      </c>
      <c r="D81" s="8"/>
      <c r="E81" s="8"/>
      <c r="F81" s="12">
        <f>F82+F85</f>
        <v>292042</v>
      </c>
      <c r="G81" s="12" t="e">
        <f>G82+G85+#REF!</f>
        <v>#REF!</v>
      </c>
      <c r="H81" s="12" t="e">
        <f>H82+H85+#REF!</f>
        <v>#REF!</v>
      </c>
      <c r="I81" s="12" t="e">
        <f>I82+I85+#REF!</f>
        <v>#REF!</v>
      </c>
    </row>
    <row r="82" spans="1:9" ht="12.75">
      <c r="A82" s="16" t="s">
        <v>226</v>
      </c>
      <c r="B82" s="9" t="s">
        <v>200</v>
      </c>
      <c r="C82" s="9" t="s">
        <v>205</v>
      </c>
      <c r="D82" s="9" t="s">
        <v>94</v>
      </c>
      <c r="E82" s="9"/>
      <c r="F82" s="11">
        <f>F83</f>
        <v>277532.8</v>
      </c>
      <c r="G82" s="11">
        <f aca="true" t="shared" si="11" ref="G82:I83">G83</f>
        <v>0</v>
      </c>
      <c r="H82" s="11" t="e">
        <f t="shared" si="11"/>
        <v>#REF!</v>
      </c>
      <c r="I82" s="11">
        <f t="shared" si="11"/>
        <v>277532.8</v>
      </c>
    </row>
    <row r="83" spans="1:9" ht="12.75">
      <c r="A83" s="19" t="s">
        <v>240</v>
      </c>
      <c r="B83" s="9" t="s">
        <v>200</v>
      </c>
      <c r="C83" s="9" t="s">
        <v>205</v>
      </c>
      <c r="D83" s="9" t="s">
        <v>93</v>
      </c>
      <c r="E83" s="9"/>
      <c r="F83" s="11">
        <f>F84</f>
        <v>277532.8</v>
      </c>
      <c r="G83" s="11">
        <f t="shared" si="11"/>
        <v>0</v>
      </c>
      <c r="H83" s="11" t="e">
        <f t="shared" si="11"/>
        <v>#REF!</v>
      </c>
      <c r="I83" s="11">
        <f t="shared" si="11"/>
        <v>277532.8</v>
      </c>
    </row>
    <row r="84" spans="1:9" ht="12.75">
      <c r="A84" s="19" t="s">
        <v>42</v>
      </c>
      <c r="B84" s="9" t="s">
        <v>200</v>
      </c>
      <c r="C84" s="9" t="s">
        <v>205</v>
      </c>
      <c r="D84" s="9" t="s">
        <v>93</v>
      </c>
      <c r="E84" s="9" t="s">
        <v>39</v>
      </c>
      <c r="F84" s="11">
        <f>'прил 7'!G155</f>
        <v>277532.8</v>
      </c>
      <c r="G84" s="5"/>
      <c r="H84" s="11" t="e">
        <f>'прил 7'!#REF!</f>
        <v>#REF!</v>
      </c>
      <c r="I84" s="11">
        <f>'прил 7'!G155</f>
        <v>277532.8</v>
      </c>
    </row>
    <row r="85" spans="1:9" ht="12.75">
      <c r="A85" s="19" t="s">
        <v>227</v>
      </c>
      <c r="B85" s="9" t="s">
        <v>200</v>
      </c>
      <c r="C85" s="9" t="s">
        <v>205</v>
      </c>
      <c r="D85" s="9" t="s">
        <v>96</v>
      </c>
      <c r="E85" s="9"/>
      <c r="F85" s="11">
        <f>F86</f>
        <v>14509.2</v>
      </c>
      <c r="G85" s="11">
        <f aca="true" t="shared" si="12" ref="G85:I86">G86</f>
        <v>0</v>
      </c>
      <c r="H85" s="11" t="e">
        <f t="shared" si="12"/>
        <v>#REF!</v>
      </c>
      <c r="I85" s="11">
        <f t="shared" si="12"/>
        <v>14509.2</v>
      </c>
    </row>
    <row r="86" spans="1:9" ht="12.75">
      <c r="A86" s="19" t="s">
        <v>240</v>
      </c>
      <c r="B86" s="9" t="s">
        <v>200</v>
      </c>
      <c r="C86" s="9" t="s">
        <v>205</v>
      </c>
      <c r="D86" s="9" t="s">
        <v>95</v>
      </c>
      <c r="E86" s="9"/>
      <c r="F86" s="11">
        <f>F87</f>
        <v>14509.2</v>
      </c>
      <c r="G86" s="11">
        <f t="shared" si="12"/>
        <v>0</v>
      </c>
      <c r="H86" s="11" t="e">
        <f t="shared" si="12"/>
        <v>#REF!</v>
      </c>
      <c r="I86" s="11">
        <f t="shared" si="12"/>
        <v>14509.2</v>
      </c>
    </row>
    <row r="87" spans="1:9" ht="12.75">
      <c r="A87" s="19" t="s">
        <v>42</v>
      </c>
      <c r="B87" s="9" t="s">
        <v>200</v>
      </c>
      <c r="C87" s="9" t="s">
        <v>205</v>
      </c>
      <c r="D87" s="9" t="s">
        <v>95</v>
      </c>
      <c r="E87" s="9" t="s">
        <v>39</v>
      </c>
      <c r="F87" s="11">
        <f>'прил 7'!G158+'прил 7'!G117</f>
        <v>14509.2</v>
      </c>
      <c r="G87" s="5"/>
      <c r="H87" s="11" t="e">
        <f>'прил 7'!#REF!+'прил 7'!#REF!</f>
        <v>#REF!</v>
      </c>
      <c r="I87" s="11">
        <f>'прил 7'!G117+'прил 7'!G158</f>
        <v>14509.2</v>
      </c>
    </row>
    <row r="88" spans="1:9" s="178" customFormat="1" ht="12.75">
      <c r="A88" s="20" t="s">
        <v>327</v>
      </c>
      <c r="B88" s="8" t="s">
        <v>200</v>
      </c>
      <c r="C88" s="8" t="s">
        <v>203</v>
      </c>
      <c r="D88" s="8"/>
      <c r="E88" s="8"/>
      <c r="F88" s="12">
        <f>F89</f>
        <v>700.7</v>
      </c>
      <c r="G88" s="7"/>
      <c r="H88" s="12"/>
      <c r="I88" s="12"/>
    </row>
    <row r="89" spans="1:9" ht="38.25" customHeight="1">
      <c r="A89" s="16" t="s">
        <v>333</v>
      </c>
      <c r="B89" s="9" t="s">
        <v>200</v>
      </c>
      <c r="C89" s="9" t="s">
        <v>203</v>
      </c>
      <c r="D89" s="9" t="s">
        <v>104</v>
      </c>
      <c r="E89" s="9"/>
      <c r="F89" s="11">
        <f>F90</f>
        <v>700.7</v>
      </c>
      <c r="G89" s="5"/>
      <c r="H89" s="11"/>
      <c r="I89" s="11"/>
    </row>
    <row r="90" spans="1:9" ht="12.75">
      <c r="A90" s="19" t="s">
        <v>240</v>
      </c>
      <c r="B90" s="9" t="s">
        <v>200</v>
      </c>
      <c r="C90" s="9" t="s">
        <v>203</v>
      </c>
      <c r="D90" s="9" t="s">
        <v>103</v>
      </c>
      <c r="E90" s="9"/>
      <c r="F90" s="11">
        <f>F91</f>
        <v>700.7</v>
      </c>
      <c r="G90" s="5"/>
      <c r="H90" s="11"/>
      <c r="I90" s="11"/>
    </row>
    <row r="91" spans="1:9" ht="12.75">
      <c r="A91" s="19" t="s">
        <v>42</v>
      </c>
      <c r="B91" s="9" t="s">
        <v>200</v>
      </c>
      <c r="C91" s="9" t="s">
        <v>203</v>
      </c>
      <c r="D91" s="9" t="s">
        <v>103</v>
      </c>
      <c r="E91" s="9" t="s">
        <v>39</v>
      </c>
      <c r="F91" s="11">
        <f>'прил 7'!G162</f>
        <v>700.7</v>
      </c>
      <c r="G91" s="5"/>
      <c r="H91" s="11"/>
      <c r="I91" s="11"/>
    </row>
    <row r="92" spans="1:9" ht="12.75">
      <c r="A92" s="20" t="s">
        <v>228</v>
      </c>
      <c r="B92" s="8" t="s">
        <v>200</v>
      </c>
      <c r="C92" s="8" t="s">
        <v>214</v>
      </c>
      <c r="D92" s="8"/>
      <c r="E92" s="8"/>
      <c r="F92" s="12">
        <f>F93</f>
        <v>1430</v>
      </c>
      <c r="G92" s="12">
        <f>G93</f>
        <v>0</v>
      </c>
      <c r="H92" s="12" t="e">
        <f>H93</f>
        <v>#REF!</v>
      </c>
      <c r="I92" s="12">
        <f>I93</f>
        <v>1430</v>
      </c>
    </row>
    <row r="93" spans="1:9" ht="12.75">
      <c r="A93" s="19" t="s">
        <v>280</v>
      </c>
      <c r="B93" s="9" t="s">
        <v>200</v>
      </c>
      <c r="C93" s="9" t="s">
        <v>214</v>
      </c>
      <c r="D93" s="9" t="s">
        <v>100</v>
      </c>
      <c r="E93" s="9"/>
      <c r="F93" s="11">
        <f>F94</f>
        <v>1430</v>
      </c>
      <c r="G93" s="11">
        <f aca="true" t="shared" si="13" ref="G93:I94">G94</f>
        <v>0</v>
      </c>
      <c r="H93" s="11" t="e">
        <f t="shared" si="13"/>
        <v>#REF!</v>
      </c>
      <c r="I93" s="11">
        <f t="shared" si="13"/>
        <v>1430</v>
      </c>
    </row>
    <row r="94" spans="1:9" s="174" customFormat="1" ht="12.75">
      <c r="A94" s="19" t="s">
        <v>107</v>
      </c>
      <c r="B94" s="9" t="s">
        <v>200</v>
      </c>
      <c r="C94" s="9" t="s">
        <v>214</v>
      </c>
      <c r="D94" s="9" t="s">
        <v>99</v>
      </c>
      <c r="E94" s="9"/>
      <c r="F94" s="11">
        <f>F95</f>
        <v>1430</v>
      </c>
      <c r="G94" s="11">
        <f t="shared" si="13"/>
        <v>0</v>
      </c>
      <c r="H94" s="11" t="e">
        <f t="shared" si="13"/>
        <v>#REF!</v>
      </c>
      <c r="I94" s="11">
        <f t="shared" si="13"/>
        <v>1430</v>
      </c>
    </row>
    <row r="95" spans="1:9" ht="12.75">
      <c r="A95" s="21" t="s">
        <v>47</v>
      </c>
      <c r="B95" s="9" t="s">
        <v>200</v>
      </c>
      <c r="C95" s="9" t="s">
        <v>214</v>
      </c>
      <c r="D95" s="9" t="s">
        <v>99</v>
      </c>
      <c r="E95" s="9" t="s">
        <v>153</v>
      </c>
      <c r="F95" s="11">
        <f>'прил 7'!G83+'прил 7'!G251</f>
        <v>1430</v>
      </c>
      <c r="G95" s="5"/>
      <c r="H95" s="11" t="e">
        <f>'прил 7'!#REF!+'прил 7'!#REF!</f>
        <v>#REF!</v>
      </c>
      <c r="I95" s="11">
        <f>'прил 7'!G251+'прил 7'!G83</f>
        <v>1430</v>
      </c>
    </row>
    <row r="96" spans="1:9" s="178" customFormat="1" ht="12.75">
      <c r="A96" s="20" t="s">
        <v>229</v>
      </c>
      <c r="B96" s="8" t="s">
        <v>200</v>
      </c>
      <c r="C96" s="8" t="s">
        <v>200</v>
      </c>
      <c r="D96" s="8"/>
      <c r="E96" s="8"/>
      <c r="F96" s="12">
        <f>F99+F102+F104</f>
        <v>3196.4</v>
      </c>
      <c r="G96" s="7"/>
      <c r="H96" s="12"/>
      <c r="I96" s="12"/>
    </row>
    <row r="97" spans="1:9" ht="12.75">
      <c r="A97" s="19" t="s">
        <v>281</v>
      </c>
      <c r="B97" s="9" t="s">
        <v>200</v>
      </c>
      <c r="C97" s="9" t="s">
        <v>200</v>
      </c>
      <c r="D97" s="9" t="s">
        <v>134</v>
      </c>
      <c r="E97" s="9"/>
      <c r="F97" s="11">
        <f>F98</f>
        <v>826.4</v>
      </c>
      <c r="G97" s="5"/>
      <c r="H97" s="11"/>
      <c r="I97" s="11"/>
    </row>
    <row r="98" spans="1:9" ht="12.75">
      <c r="A98" s="19" t="s">
        <v>240</v>
      </c>
      <c r="B98" s="3" t="s">
        <v>200</v>
      </c>
      <c r="C98" s="3" t="s">
        <v>200</v>
      </c>
      <c r="D98" s="3" t="s">
        <v>328</v>
      </c>
      <c r="E98" s="3"/>
      <c r="F98" s="11">
        <f>F99</f>
        <v>826.4</v>
      </c>
      <c r="G98" s="5"/>
      <c r="H98" s="11"/>
      <c r="I98" s="11"/>
    </row>
    <row r="99" spans="1:9" ht="12.75">
      <c r="A99" s="19" t="s">
        <v>42</v>
      </c>
      <c r="B99" s="3" t="s">
        <v>200</v>
      </c>
      <c r="C99" s="3" t="s">
        <v>200</v>
      </c>
      <c r="D99" s="3" t="s">
        <v>328</v>
      </c>
      <c r="E99" s="3" t="s">
        <v>39</v>
      </c>
      <c r="F99" s="12">
        <f>'прил 7'!G262</f>
        <v>826.4</v>
      </c>
      <c r="G99" s="5"/>
      <c r="H99" s="11"/>
      <c r="I99" s="11"/>
    </row>
    <row r="100" spans="1:9" ht="12.75">
      <c r="A100" s="16" t="s">
        <v>282</v>
      </c>
      <c r="B100" s="9" t="s">
        <v>200</v>
      </c>
      <c r="C100" s="9" t="s">
        <v>200</v>
      </c>
      <c r="D100" s="9" t="s">
        <v>102</v>
      </c>
      <c r="E100" s="9"/>
      <c r="F100" s="11">
        <f>F101</f>
        <v>1500</v>
      </c>
      <c r="G100" s="5"/>
      <c r="H100" s="11"/>
      <c r="I100" s="11"/>
    </row>
    <row r="101" spans="1:9" ht="12.75">
      <c r="A101" s="19" t="s">
        <v>131</v>
      </c>
      <c r="B101" s="9" t="s">
        <v>200</v>
      </c>
      <c r="C101" s="9" t="s">
        <v>200</v>
      </c>
      <c r="D101" s="9" t="s">
        <v>101</v>
      </c>
      <c r="E101" s="9"/>
      <c r="F101" s="11">
        <f>F102</f>
        <v>1500</v>
      </c>
      <c r="G101" s="5"/>
      <c r="H101" s="11"/>
      <c r="I101" s="11"/>
    </row>
    <row r="102" spans="1:9" ht="12.75">
      <c r="A102" s="19" t="s">
        <v>9</v>
      </c>
      <c r="B102" s="9" t="s">
        <v>200</v>
      </c>
      <c r="C102" s="9" t="s">
        <v>200</v>
      </c>
      <c r="D102" s="9" t="s">
        <v>101</v>
      </c>
      <c r="E102" s="9" t="s">
        <v>7</v>
      </c>
      <c r="F102" s="11">
        <f>'прил 7'!G166</f>
        <v>1500</v>
      </c>
      <c r="G102" s="5"/>
      <c r="H102" s="11"/>
      <c r="I102" s="11"/>
    </row>
    <row r="103" spans="1:9" ht="12.75">
      <c r="A103" s="19" t="s">
        <v>240</v>
      </c>
      <c r="B103" s="9" t="s">
        <v>200</v>
      </c>
      <c r="C103" s="9" t="s">
        <v>200</v>
      </c>
      <c r="D103" s="9" t="s">
        <v>210</v>
      </c>
      <c r="E103" s="9"/>
      <c r="F103" s="11">
        <f>F104</f>
        <v>870</v>
      </c>
      <c r="G103" s="5"/>
      <c r="H103" s="11"/>
      <c r="I103" s="11"/>
    </row>
    <row r="104" spans="1:9" ht="12.75">
      <c r="A104" s="19" t="s">
        <v>42</v>
      </c>
      <c r="B104" s="9" t="s">
        <v>200</v>
      </c>
      <c r="C104" s="9" t="s">
        <v>200</v>
      </c>
      <c r="D104" s="9" t="s">
        <v>210</v>
      </c>
      <c r="E104" s="9" t="s">
        <v>39</v>
      </c>
      <c r="F104" s="11">
        <f>'прил 7'!G168</f>
        <v>870</v>
      </c>
      <c r="G104" s="5"/>
      <c r="H104" s="11"/>
      <c r="I104" s="11"/>
    </row>
    <row r="105" spans="1:9" ht="12.75">
      <c r="A105" s="20" t="s">
        <v>231</v>
      </c>
      <c r="B105" s="8" t="s">
        <v>200</v>
      </c>
      <c r="C105" s="8" t="s">
        <v>212</v>
      </c>
      <c r="D105" s="8"/>
      <c r="E105" s="8"/>
      <c r="F105" s="12">
        <f>F106+F109</f>
        <v>16971.7</v>
      </c>
      <c r="G105" s="12">
        <f>G106+G109</f>
        <v>0</v>
      </c>
      <c r="H105" s="12" t="e">
        <f>H106+H109</f>
        <v>#REF!</v>
      </c>
      <c r="I105" s="12">
        <f>I106+I109</f>
        <v>16971.7</v>
      </c>
    </row>
    <row r="106" spans="1:9" ht="38.25">
      <c r="A106" s="16" t="s">
        <v>8</v>
      </c>
      <c r="B106" s="9" t="s">
        <v>200</v>
      </c>
      <c r="C106" s="9" t="s">
        <v>212</v>
      </c>
      <c r="D106" s="9" t="s">
        <v>3</v>
      </c>
      <c r="E106" s="9"/>
      <c r="F106" s="11">
        <f>F107</f>
        <v>2240.9</v>
      </c>
      <c r="G106" s="11">
        <f aca="true" t="shared" si="14" ref="G106:I107">G107</f>
        <v>0</v>
      </c>
      <c r="H106" s="11" t="e">
        <f t="shared" si="14"/>
        <v>#REF!</v>
      </c>
      <c r="I106" s="11">
        <f t="shared" si="14"/>
        <v>2240.9</v>
      </c>
    </row>
    <row r="107" spans="1:9" ht="12.75">
      <c r="A107" s="19" t="s">
        <v>196</v>
      </c>
      <c r="B107" s="9" t="s">
        <v>200</v>
      </c>
      <c r="C107" s="9" t="s">
        <v>212</v>
      </c>
      <c r="D107" s="9" t="s">
        <v>2</v>
      </c>
      <c r="E107" s="9"/>
      <c r="F107" s="11">
        <f>F108</f>
        <v>2240.9</v>
      </c>
      <c r="G107" s="11">
        <f t="shared" si="14"/>
        <v>0</v>
      </c>
      <c r="H107" s="11" t="e">
        <f t="shared" si="14"/>
        <v>#REF!</v>
      </c>
      <c r="I107" s="11">
        <f t="shared" si="14"/>
        <v>2240.9</v>
      </c>
    </row>
    <row r="108" spans="1:9" ht="12.75">
      <c r="A108" s="19" t="s">
        <v>9</v>
      </c>
      <c r="B108" s="9" t="s">
        <v>200</v>
      </c>
      <c r="C108" s="9" t="s">
        <v>212</v>
      </c>
      <c r="D108" s="9" t="s">
        <v>2</v>
      </c>
      <c r="E108" s="9" t="s">
        <v>7</v>
      </c>
      <c r="F108" s="11">
        <f>'прил 7'!G172</f>
        <v>2240.9</v>
      </c>
      <c r="G108" s="5"/>
      <c r="H108" s="11" t="e">
        <f>'прил 7'!#REF!</f>
        <v>#REF!</v>
      </c>
      <c r="I108" s="11">
        <f>'прил 7'!G172</f>
        <v>2240.9</v>
      </c>
    </row>
    <row r="109" spans="1:9" ht="38.25" customHeight="1">
      <c r="A109" s="16" t="s">
        <v>237</v>
      </c>
      <c r="B109" s="9" t="s">
        <v>200</v>
      </c>
      <c r="C109" s="9" t="s">
        <v>212</v>
      </c>
      <c r="D109" s="9" t="s">
        <v>104</v>
      </c>
      <c r="E109" s="9"/>
      <c r="F109" s="11">
        <f>F110</f>
        <v>14730.8</v>
      </c>
      <c r="G109" s="11">
        <f aca="true" t="shared" si="15" ref="G109:I110">G110</f>
        <v>0</v>
      </c>
      <c r="H109" s="11" t="e">
        <f t="shared" si="15"/>
        <v>#REF!</v>
      </c>
      <c r="I109" s="11">
        <f t="shared" si="15"/>
        <v>14730.8</v>
      </c>
    </row>
    <row r="110" spans="1:9" ht="12.75">
      <c r="A110" s="19" t="s">
        <v>240</v>
      </c>
      <c r="B110" s="9" t="s">
        <v>200</v>
      </c>
      <c r="C110" s="9" t="s">
        <v>212</v>
      </c>
      <c r="D110" s="9" t="s">
        <v>103</v>
      </c>
      <c r="E110" s="9"/>
      <c r="F110" s="11">
        <f>F111</f>
        <v>14730.8</v>
      </c>
      <c r="G110" s="11">
        <f t="shared" si="15"/>
        <v>0</v>
      </c>
      <c r="H110" s="11" t="e">
        <f t="shared" si="15"/>
        <v>#REF!</v>
      </c>
      <c r="I110" s="11">
        <f t="shared" si="15"/>
        <v>14730.8</v>
      </c>
    </row>
    <row r="111" spans="1:9" ht="12.75">
      <c r="A111" s="19" t="s">
        <v>42</v>
      </c>
      <c r="B111" s="9" t="s">
        <v>200</v>
      </c>
      <c r="C111" s="9" t="s">
        <v>212</v>
      </c>
      <c r="D111" s="9" t="s">
        <v>103</v>
      </c>
      <c r="E111" s="9" t="s">
        <v>39</v>
      </c>
      <c r="F111" s="11">
        <f>'прил 7'!G175</f>
        <v>14730.8</v>
      </c>
      <c r="G111" s="5"/>
      <c r="H111" s="11" t="e">
        <f>'прил 7'!#REF!</f>
        <v>#REF!</v>
      </c>
      <c r="I111" s="11">
        <f>'прил 7'!G175</f>
        <v>14730.8</v>
      </c>
    </row>
    <row r="112" spans="1:9" s="181" customFormat="1" ht="12.75">
      <c r="A112" s="147" t="s">
        <v>59</v>
      </c>
      <c r="B112" s="144" t="s">
        <v>215</v>
      </c>
      <c r="C112" s="144"/>
      <c r="D112" s="144"/>
      <c r="E112" s="144"/>
      <c r="F112" s="148">
        <f>F113+F123</f>
        <v>20741.2</v>
      </c>
      <c r="G112" s="148">
        <f>G113+G123+G120</f>
        <v>0</v>
      </c>
      <c r="H112" s="148" t="e">
        <f>H113+H123+H120</f>
        <v>#REF!</v>
      </c>
      <c r="I112" s="148">
        <f>I113+I123+I120</f>
        <v>20741.2</v>
      </c>
    </row>
    <row r="113" spans="1:9" s="181" customFormat="1" ht="12.75">
      <c r="A113" s="13" t="s">
        <v>232</v>
      </c>
      <c r="B113" s="1" t="s">
        <v>215</v>
      </c>
      <c r="C113" s="1" t="s">
        <v>194</v>
      </c>
      <c r="D113" s="1"/>
      <c r="E113" s="1"/>
      <c r="F113" s="11">
        <f>F114+F117+F120</f>
        <v>16844.7</v>
      </c>
      <c r="G113" s="11">
        <f>G114+G117</f>
        <v>0</v>
      </c>
      <c r="H113" s="11" t="e">
        <f>H114+H117</f>
        <v>#REF!</v>
      </c>
      <c r="I113" s="11">
        <f>I114+I117</f>
        <v>16709.9</v>
      </c>
    </row>
    <row r="114" spans="1:9" s="182" customFormat="1" ht="25.5">
      <c r="A114" s="16" t="s">
        <v>233</v>
      </c>
      <c r="B114" s="3" t="s">
        <v>215</v>
      </c>
      <c r="C114" s="3" t="s">
        <v>194</v>
      </c>
      <c r="D114" s="3" t="s">
        <v>136</v>
      </c>
      <c r="E114" s="1"/>
      <c r="F114" s="11">
        <f>F115</f>
        <v>10504.3</v>
      </c>
      <c r="G114" s="11">
        <f aca="true" t="shared" si="16" ref="G114:I115">G115</f>
        <v>0</v>
      </c>
      <c r="H114" s="11" t="e">
        <f t="shared" si="16"/>
        <v>#REF!</v>
      </c>
      <c r="I114" s="11">
        <f t="shared" si="16"/>
        <v>10504.3</v>
      </c>
    </row>
    <row r="115" spans="1:9" s="182" customFormat="1" ht="12.75">
      <c r="A115" s="19" t="s">
        <v>240</v>
      </c>
      <c r="B115" s="3" t="s">
        <v>215</v>
      </c>
      <c r="C115" s="3" t="s">
        <v>194</v>
      </c>
      <c r="D115" s="3" t="s">
        <v>135</v>
      </c>
      <c r="E115" s="1"/>
      <c r="F115" s="11">
        <f>F116</f>
        <v>10504.3</v>
      </c>
      <c r="G115" s="11">
        <f t="shared" si="16"/>
        <v>0</v>
      </c>
      <c r="H115" s="11" t="e">
        <f t="shared" si="16"/>
        <v>#REF!</v>
      </c>
      <c r="I115" s="11">
        <f t="shared" si="16"/>
        <v>10504.3</v>
      </c>
    </row>
    <row r="116" spans="1:9" s="182" customFormat="1" ht="12.75">
      <c r="A116" s="19" t="s">
        <v>42</v>
      </c>
      <c r="B116" s="3" t="s">
        <v>215</v>
      </c>
      <c r="C116" s="3" t="s">
        <v>194</v>
      </c>
      <c r="D116" s="3" t="s">
        <v>135</v>
      </c>
      <c r="E116" s="3" t="s">
        <v>39</v>
      </c>
      <c r="F116" s="10">
        <f>'прил 7'!G122</f>
        <v>10504.3</v>
      </c>
      <c r="G116" s="153"/>
      <c r="H116" s="154" t="e">
        <f>'прил 7'!#REF!</f>
        <v>#REF!</v>
      </c>
      <c r="I116" s="154">
        <f>'прил 7'!G122</f>
        <v>10504.3</v>
      </c>
    </row>
    <row r="117" spans="1:9" s="182" customFormat="1" ht="12.75">
      <c r="A117" s="19" t="s">
        <v>234</v>
      </c>
      <c r="B117" s="3" t="s">
        <v>215</v>
      </c>
      <c r="C117" s="3" t="s">
        <v>194</v>
      </c>
      <c r="D117" s="3" t="s">
        <v>137</v>
      </c>
      <c r="E117" s="1"/>
      <c r="F117" s="11">
        <f>F118</f>
        <v>6205.6</v>
      </c>
      <c r="G117" s="11">
        <f aca="true" t="shared" si="17" ref="G117:I118">G118</f>
        <v>0</v>
      </c>
      <c r="H117" s="11" t="e">
        <f t="shared" si="17"/>
        <v>#REF!</v>
      </c>
      <c r="I117" s="11">
        <f t="shared" si="17"/>
        <v>6205.6</v>
      </c>
    </row>
    <row r="118" spans="1:9" s="182" customFormat="1" ht="12.75">
      <c r="A118" s="19" t="s">
        <v>240</v>
      </c>
      <c r="B118" s="3" t="s">
        <v>215</v>
      </c>
      <c r="C118" s="3" t="s">
        <v>194</v>
      </c>
      <c r="D118" s="3" t="s">
        <v>138</v>
      </c>
      <c r="E118" s="1"/>
      <c r="F118" s="11">
        <f>F119</f>
        <v>6205.6</v>
      </c>
      <c r="G118" s="11">
        <f t="shared" si="17"/>
        <v>0</v>
      </c>
      <c r="H118" s="11" t="e">
        <f t="shared" si="17"/>
        <v>#REF!</v>
      </c>
      <c r="I118" s="11">
        <f t="shared" si="17"/>
        <v>6205.6</v>
      </c>
    </row>
    <row r="119" spans="1:9" s="182" customFormat="1" ht="12.75">
      <c r="A119" s="19" t="s">
        <v>42</v>
      </c>
      <c r="B119" s="3" t="s">
        <v>215</v>
      </c>
      <c r="C119" s="3" t="s">
        <v>194</v>
      </c>
      <c r="D119" s="3" t="s">
        <v>138</v>
      </c>
      <c r="E119" s="3" t="s">
        <v>39</v>
      </c>
      <c r="F119" s="10">
        <f>'прил 7'!G125</f>
        <v>6205.6</v>
      </c>
      <c r="G119" s="153"/>
      <c r="H119" s="154" t="e">
        <f>'прил 7'!#REF!</f>
        <v>#REF!</v>
      </c>
      <c r="I119" s="154">
        <f>'прил 7'!G125</f>
        <v>6205.6</v>
      </c>
    </row>
    <row r="120" spans="1:9" s="182" customFormat="1" ht="25.5">
      <c r="A120" s="16" t="s">
        <v>255</v>
      </c>
      <c r="B120" s="3" t="s">
        <v>215</v>
      </c>
      <c r="C120" s="3" t="s">
        <v>194</v>
      </c>
      <c r="D120" s="3" t="s">
        <v>253</v>
      </c>
      <c r="E120" s="3"/>
      <c r="F120" s="11">
        <f>F121</f>
        <v>134.8</v>
      </c>
      <c r="G120" s="11">
        <f aca="true" t="shared" si="18" ref="G120:I121">G121</f>
        <v>0</v>
      </c>
      <c r="H120" s="11" t="e">
        <f t="shared" si="18"/>
        <v>#REF!</v>
      </c>
      <c r="I120" s="11">
        <f t="shared" si="18"/>
        <v>134.8</v>
      </c>
    </row>
    <row r="121" spans="1:9" s="181" customFormat="1" ht="25.5">
      <c r="A121" s="16" t="s">
        <v>256</v>
      </c>
      <c r="B121" s="3" t="s">
        <v>215</v>
      </c>
      <c r="C121" s="3" t="s">
        <v>194</v>
      </c>
      <c r="D121" s="3" t="s">
        <v>254</v>
      </c>
      <c r="E121" s="3"/>
      <c r="F121" s="11">
        <f>F122</f>
        <v>134.8</v>
      </c>
      <c r="G121" s="11">
        <f t="shared" si="18"/>
        <v>0</v>
      </c>
      <c r="H121" s="11" t="e">
        <f t="shared" si="18"/>
        <v>#REF!</v>
      </c>
      <c r="I121" s="11">
        <f t="shared" si="18"/>
        <v>134.8</v>
      </c>
    </row>
    <row r="122" spans="1:9" s="65" customFormat="1" ht="12.75">
      <c r="A122" s="19" t="s">
        <v>42</v>
      </c>
      <c r="B122" s="3" t="s">
        <v>215</v>
      </c>
      <c r="C122" s="3" t="s">
        <v>194</v>
      </c>
      <c r="D122" s="3" t="s">
        <v>254</v>
      </c>
      <c r="E122" s="3" t="s">
        <v>39</v>
      </c>
      <c r="F122" s="10">
        <f>'прил 7'!G128</f>
        <v>134.8</v>
      </c>
      <c r="G122" s="152"/>
      <c r="H122" s="154" t="e">
        <f>'прил 7'!#REF!</f>
        <v>#REF!</v>
      </c>
      <c r="I122" s="154">
        <f>'прил 7'!G128</f>
        <v>134.8</v>
      </c>
    </row>
    <row r="123" spans="1:9" s="182" customFormat="1" ht="25.5">
      <c r="A123" s="18" t="s">
        <v>236</v>
      </c>
      <c r="B123" s="1" t="s">
        <v>215</v>
      </c>
      <c r="C123" s="1" t="s">
        <v>198</v>
      </c>
      <c r="D123" s="1"/>
      <c r="E123" s="1"/>
      <c r="F123" s="11">
        <f>F124+F127</f>
        <v>3896.5</v>
      </c>
      <c r="G123" s="11">
        <f>G124+G127</f>
        <v>0</v>
      </c>
      <c r="H123" s="11" t="e">
        <f>H124+H127</f>
        <v>#REF!</v>
      </c>
      <c r="I123" s="11">
        <f>I124+I127</f>
        <v>3896.5</v>
      </c>
    </row>
    <row r="124" spans="1:9" s="182" customFormat="1" ht="38.25">
      <c r="A124" s="16" t="s">
        <v>8</v>
      </c>
      <c r="B124" s="3" t="s">
        <v>215</v>
      </c>
      <c r="C124" s="3" t="s">
        <v>198</v>
      </c>
      <c r="D124" s="3" t="s">
        <v>3</v>
      </c>
      <c r="E124" s="3"/>
      <c r="F124" s="11">
        <f>F125</f>
        <v>993</v>
      </c>
      <c r="G124" s="11">
        <f aca="true" t="shared" si="19" ref="G124:I125">G125</f>
        <v>0</v>
      </c>
      <c r="H124" s="11" t="e">
        <f t="shared" si="19"/>
        <v>#REF!</v>
      </c>
      <c r="I124" s="11">
        <f t="shared" si="19"/>
        <v>993</v>
      </c>
    </row>
    <row r="125" spans="1:9" s="182" customFormat="1" ht="12.75">
      <c r="A125" s="19" t="s">
        <v>196</v>
      </c>
      <c r="B125" s="3" t="s">
        <v>215</v>
      </c>
      <c r="C125" s="3" t="s">
        <v>198</v>
      </c>
      <c r="D125" s="3" t="s">
        <v>2</v>
      </c>
      <c r="E125" s="3"/>
      <c r="F125" s="11">
        <f>F126</f>
        <v>993</v>
      </c>
      <c r="G125" s="11">
        <f t="shared" si="19"/>
        <v>0</v>
      </c>
      <c r="H125" s="11" t="e">
        <f t="shared" si="19"/>
        <v>#REF!</v>
      </c>
      <c r="I125" s="11">
        <f t="shared" si="19"/>
        <v>993</v>
      </c>
    </row>
    <row r="126" spans="1:9" s="182" customFormat="1" ht="12.75">
      <c r="A126" s="16" t="s">
        <v>9</v>
      </c>
      <c r="B126" s="3" t="s">
        <v>215</v>
      </c>
      <c r="C126" s="3" t="s">
        <v>198</v>
      </c>
      <c r="D126" s="3" t="s">
        <v>2</v>
      </c>
      <c r="E126" s="3" t="s">
        <v>7</v>
      </c>
      <c r="F126" s="10">
        <f>'прил 7'!G132</f>
        <v>993</v>
      </c>
      <c r="G126" s="153"/>
      <c r="H126" s="154" t="e">
        <f>'прил 7'!#REF!</f>
        <v>#REF!</v>
      </c>
      <c r="I126" s="154">
        <f>'прил 7'!G132</f>
        <v>993</v>
      </c>
    </row>
    <row r="127" spans="1:9" s="182" customFormat="1" ht="40.5" customHeight="1">
      <c r="A127" s="16" t="s">
        <v>237</v>
      </c>
      <c r="B127" s="3" t="s">
        <v>215</v>
      </c>
      <c r="C127" s="3" t="s">
        <v>198</v>
      </c>
      <c r="D127" s="3" t="s">
        <v>104</v>
      </c>
      <c r="E127" s="3"/>
      <c r="F127" s="11">
        <f>F128</f>
        <v>2903.5</v>
      </c>
      <c r="G127" s="11">
        <f aca="true" t="shared" si="20" ref="G127:I128">G128</f>
        <v>0</v>
      </c>
      <c r="H127" s="11" t="e">
        <f t="shared" si="20"/>
        <v>#REF!</v>
      </c>
      <c r="I127" s="11">
        <f t="shared" si="20"/>
        <v>2903.5</v>
      </c>
    </row>
    <row r="128" spans="1:9" s="182" customFormat="1" ht="12.75">
      <c r="A128" s="19" t="s">
        <v>240</v>
      </c>
      <c r="B128" s="3" t="s">
        <v>215</v>
      </c>
      <c r="C128" s="3" t="s">
        <v>198</v>
      </c>
      <c r="D128" s="3" t="s">
        <v>103</v>
      </c>
      <c r="E128" s="3"/>
      <c r="F128" s="11">
        <f>F129</f>
        <v>2903.5</v>
      </c>
      <c r="G128" s="11">
        <f t="shared" si="20"/>
        <v>0</v>
      </c>
      <c r="H128" s="11" t="e">
        <f t="shared" si="20"/>
        <v>#REF!</v>
      </c>
      <c r="I128" s="11">
        <f t="shared" si="20"/>
        <v>2903.5</v>
      </c>
    </row>
    <row r="129" spans="1:9" s="65" customFormat="1" ht="12.75">
      <c r="A129" s="19" t="s">
        <v>42</v>
      </c>
      <c r="B129" s="3" t="s">
        <v>215</v>
      </c>
      <c r="C129" s="3" t="s">
        <v>198</v>
      </c>
      <c r="D129" s="3" t="s">
        <v>103</v>
      </c>
      <c r="E129" s="3" t="s">
        <v>39</v>
      </c>
      <c r="F129" s="10">
        <f>'прил 7'!G135</f>
        <v>2903.5</v>
      </c>
      <c r="G129" s="152"/>
      <c r="H129" s="154" t="e">
        <f>'прил 7'!#REF!</f>
        <v>#REF!</v>
      </c>
      <c r="I129" s="155">
        <f>'прил 7'!G135</f>
        <v>2903.5</v>
      </c>
    </row>
    <row r="130" spans="1:9" ht="12.75">
      <c r="A130" s="143" t="s">
        <v>154</v>
      </c>
      <c r="B130" s="144" t="s">
        <v>212</v>
      </c>
      <c r="C130" s="144"/>
      <c r="D130" s="144"/>
      <c r="E130" s="144"/>
      <c r="F130" s="145">
        <f>F131+F135+F145+F149+F156+F161</f>
        <v>152238.8</v>
      </c>
      <c r="G130" s="145">
        <f>G131+G135+G145+G149+G156</f>
        <v>0</v>
      </c>
      <c r="H130" s="145" t="e">
        <f>H131+H135+H145+H149+H156</f>
        <v>#REF!</v>
      </c>
      <c r="I130" s="145">
        <f>I131+I135+I145+I149+I156</f>
        <v>135570.5</v>
      </c>
    </row>
    <row r="131" spans="1:9" ht="12.75">
      <c r="A131" s="13" t="s">
        <v>139</v>
      </c>
      <c r="B131" s="1" t="s">
        <v>212</v>
      </c>
      <c r="C131" s="1" t="s">
        <v>194</v>
      </c>
      <c r="D131" s="1"/>
      <c r="E131" s="3"/>
      <c r="F131" s="15">
        <f>F132</f>
        <v>54926.8</v>
      </c>
      <c r="G131" s="15">
        <f aca="true" t="shared" si="21" ref="G131:I133">G132</f>
        <v>0</v>
      </c>
      <c r="H131" s="15" t="e">
        <f t="shared" si="21"/>
        <v>#REF!</v>
      </c>
      <c r="I131" s="15">
        <f t="shared" si="21"/>
        <v>54926.8</v>
      </c>
    </row>
    <row r="132" spans="1:9" ht="12.75">
      <c r="A132" s="19" t="s">
        <v>239</v>
      </c>
      <c r="B132" s="3" t="s">
        <v>212</v>
      </c>
      <c r="C132" s="3" t="s">
        <v>194</v>
      </c>
      <c r="D132" s="3" t="s">
        <v>140</v>
      </c>
      <c r="E132" s="3"/>
      <c r="F132" s="10">
        <f>F133</f>
        <v>54926.8</v>
      </c>
      <c r="G132" s="10">
        <f t="shared" si="21"/>
        <v>0</v>
      </c>
      <c r="H132" s="10" t="e">
        <f t="shared" si="21"/>
        <v>#REF!</v>
      </c>
      <c r="I132" s="10">
        <f t="shared" si="21"/>
        <v>54926.8</v>
      </c>
    </row>
    <row r="133" spans="1:9" ht="12.75">
      <c r="A133" s="19" t="s">
        <v>240</v>
      </c>
      <c r="B133" s="3" t="s">
        <v>212</v>
      </c>
      <c r="C133" s="3" t="s">
        <v>194</v>
      </c>
      <c r="D133" s="3" t="s">
        <v>141</v>
      </c>
      <c r="E133" s="3"/>
      <c r="F133" s="10">
        <f>F134</f>
        <v>54926.8</v>
      </c>
      <c r="G133" s="10">
        <f t="shared" si="21"/>
        <v>0</v>
      </c>
      <c r="H133" s="10" t="e">
        <f t="shared" si="21"/>
        <v>#REF!</v>
      </c>
      <c r="I133" s="10">
        <f t="shared" si="21"/>
        <v>54926.8</v>
      </c>
    </row>
    <row r="134" spans="1:9" ht="12.75">
      <c r="A134" s="19" t="s">
        <v>42</v>
      </c>
      <c r="B134" s="3" t="s">
        <v>212</v>
      </c>
      <c r="C134" s="3" t="s">
        <v>194</v>
      </c>
      <c r="D134" s="3" t="s">
        <v>141</v>
      </c>
      <c r="E134" s="3" t="s">
        <v>39</v>
      </c>
      <c r="F134" s="10">
        <f>'прил 7'!G88</f>
        <v>54926.8</v>
      </c>
      <c r="G134" s="5"/>
      <c r="H134" s="11" t="e">
        <f>'прил 7'!#REF!</f>
        <v>#REF!</v>
      </c>
      <c r="I134" s="11">
        <f>'прил 7'!G88</f>
        <v>54926.8</v>
      </c>
    </row>
    <row r="135" spans="1:9" ht="12.75">
      <c r="A135" s="20" t="s">
        <v>143</v>
      </c>
      <c r="B135" s="1" t="s">
        <v>212</v>
      </c>
      <c r="C135" s="1" t="s">
        <v>205</v>
      </c>
      <c r="D135" s="1"/>
      <c r="E135" s="1"/>
      <c r="F135" s="15">
        <f>F136+F139+F142</f>
        <v>59060.9</v>
      </c>
      <c r="G135" s="15">
        <f>G136+G139+G142</f>
        <v>0</v>
      </c>
      <c r="H135" s="15" t="e">
        <f>H136+H139+H142</f>
        <v>#REF!</v>
      </c>
      <c r="I135" s="15">
        <f>I136+I139+I142</f>
        <v>59060.9</v>
      </c>
    </row>
    <row r="136" spans="1:9" ht="12.75">
      <c r="A136" s="19" t="s">
        <v>239</v>
      </c>
      <c r="B136" s="3" t="s">
        <v>212</v>
      </c>
      <c r="C136" s="3" t="s">
        <v>205</v>
      </c>
      <c r="D136" s="3" t="s">
        <v>140</v>
      </c>
      <c r="E136" s="3"/>
      <c r="F136" s="10">
        <f>F137</f>
        <v>46524.4</v>
      </c>
      <c r="G136" s="10">
        <f aca="true" t="shared" si="22" ref="G136:I137">G137</f>
        <v>0</v>
      </c>
      <c r="H136" s="10" t="e">
        <f t="shared" si="22"/>
        <v>#REF!</v>
      </c>
      <c r="I136" s="10">
        <f t="shared" si="22"/>
        <v>46524.4</v>
      </c>
    </row>
    <row r="137" spans="1:9" ht="12.75">
      <c r="A137" s="19" t="s">
        <v>240</v>
      </c>
      <c r="B137" s="3" t="s">
        <v>212</v>
      </c>
      <c r="C137" s="3" t="s">
        <v>205</v>
      </c>
      <c r="D137" s="3" t="s">
        <v>141</v>
      </c>
      <c r="E137" s="3"/>
      <c r="F137" s="10">
        <f>F138</f>
        <v>46524.4</v>
      </c>
      <c r="G137" s="10">
        <f t="shared" si="22"/>
        <v>0</v>
      </c>
      <c r="H137" s="10" t="e">
        <f t="shared" si="22"/>
        <v>#REF!</v>
      </c>
      <c r="I137" s="10">
        <f t="shared" si="22"/>
        <v>46524.4</v>
      </c>
    </row>
    <row r="138" spans="1:9" ht="12.75">
      <c r="A138" s="19" t="s">
        <v>42</v>
      </c>
      <c r="B138" s="3" t="s">
        <v>212</v>
      </c>
      <c r="C138" s="3" t="s">
        <v>205</v>
      </c>
      <c r="D138" s="3" t="s">
        <v>141</v>
      </c>
      <c r="E138" s="3" t="s">
        <v>39</v>
      </c>
      <c r="F138" s="10">
        <f>'прил 7'!G92</f>
        <v>46524.4</v>
      </c>
      <c r="G138" s="5"/>
      <c r="H138" s="11" t="e">
        <f>'прил 7'!#REF!</f>
        <v>#REF!</v>
      </c>
      <c r="I138" s="11">
        <f>'прил 7'!G92</f>
        <v>46524.4</v>
      </c>
    </row>
    <row r="139" spans="1:9" ht="12.75">
      <c r="A139" s="19" t="s">
        <v>241</v>
      </c>
      <c r="B139" s="3" t="s">
        <v>212</v>
      </c>
      <c r="C139" s="3" t="s">
        <v>205</v>
      </c>
      <c r="D139" s="3" t="s">
        <v>158</v>
      </c>
      <c r="E139" s="3"/>
      <c r="F139" s="10">
        <f>F140</f>
        <v>9194.5</v>
      </c>
      <c r="G139" s="10">
        <f aca="true" t="shared" si="23" ref="G139:I140">G140</f>
        <v>0</v>
      </c>
      <c r="H139" s="10" t="e">
        <f t="shared" si="23"/>
        <v>#REF!</v>
      </c>
      <c r="I139" s="10">
        <f t="shared" si="23"/>
        <v>9194.5</v>
      </c>
    </row>
    <row r="140" spans="1:9" ht="12.75">
      <c r="A140" s="19" t="s">
        <v>240</v>
      </c>
      <c r="B140" s="3" t="s">
        <v>212</v>
      </c>
      <c r="C140" s="3" t="s">
        <v>205</v>
      </c>
      <c r="D140" s="3" t="s">
        <v>159</v>
      </c>
      <c r="E140" s="3"/>
      <c r="F140" s="10">
        <f>F141</f>
        <v>9194.5</v>
      </c>
      <c r="G140" s="10">
        <f t="shared" si="23"/>
        <v>0</v>
      </c>
      <c r="H140" s="10" t="e">
        <f t="shared" si="23"/>
        <v>#REF!</v>
      </c>
      <c r="I140" s="10">
        <f t="shared" si="23"/>
        <v>9194.5</v>
      </c>
    </row>
    <row r="141" spans="1:9" ht="12.75">
      <c r="A141" s="19" t="s">
        <v>42</v>
      </c>
      <c r="B141" s="3" t="s">
        <v>212</v>
      </c>
      <c r="C141" s="3" t="s">
        <v>205</v>
      </c>
      <c r="D141" s="3" t="s">
        <v>159</v>
      </c>
      <c r="E141" s="3" t="s">
        <v>39</v>
      </c>
      <c r="F141" s="10">
        <f>'прил 7'!G256</f>
        <v>9194.5</v>
      </c>
      <c r="G141" s="5"/>
      <c r="H141" s="11" t="e">
        <f>'прил 7'!#REF!</f>
        <v>#REF!</v>
      </c>
      <c r="I141" s="11">
        <f>'прил 7'!G256</f>
        <v>9194.5</v>
      </c>
    </row>
    <row r="142" spans="1:9" ht="12.75">
      <c r="A142" s="19" t="s">
        <v>283</v>
      </c>
      <c r="B142" s="3" t="s">
        <v>212</v>
      </c>
      <c r="C142" s="3" t="s">
        <v>205</v>
      </c>
      <c r="D142" s="3" t="s">
        <v>98</v>
      </c>
      <c r="E142" s="3"/>
      <c r="F142" s="10">
        <f>F143</f>
        <v>3342</v>
      </c>
      <c r="G142" s="10">
        <f aca="true" t="shared" si="24" ref="G142:I143">G143</f>
        <v>0</v>
      </c>
      <c r="H142" s="10" t="e">
        <f t="shared" si="24"/>
        <v>#REF!</v>
      </c>
      <c r="I142" s="10">
        <f t="shared" si="24"/>
        <v>3342</v>
      </c>
    </row>
    <row r="143" spans="1:9" s="178" customFormat="1" ht="38.25">
      <c r="A143" s="16" t="s">
        <v>284</v>
      </c>
      <c r="B143" s="3" t="s">
        <v>212</v>
      </c>
      <c r="C143" s="3" t="s">
        <v>205</v>
      </c>
      <c r="D143" s="3" t="s">
        <v>142</v>
      </c>
      <c r="E143" s="3"/>
      <c r="F143" s="10">
        <f>F144</f>
        <v>3342</v>
      </c>
      <c r="G143" s="10">
        <f t="shared" si="24"/>
        <v>0</v>
      </c>
      <c r="H143" s="10" t="e">
        <f t="shared" si="24"/>
        <v>#REF!</v>
      </c>
      <c r="I143" s="10">
        <f t="shared" si="24"/>
        <v>3342</v>
      </c>
    </row>
    <row r="144" spans="1:9" ht="12.75">
      <c r="A144" s="19" t="s">
        <v>42</v>
      </c>
      <c r="B144" s="3" t="s">
        <v>212</v>
      </c>
      <c r="C144" s="3" t="s">
        <v>205</v>
      </c>
      <c r="D144" s="3" t="s">
        <v>142</v>
      </c>
      <c r="E144" s="3" t="s">
        <v>39</v>
      </c>
      <c r="F144" s="10">
        <f>'прил 7'!G95</f>
        <v>3342</v>
      </c>
      <c r="G144" s="5"/>
      <c r="H144" s="11" t="e">
        <f>'прил 7'!#REF!</f>
        <v>#REF!</v>
      </c>
      <c r="I144" s="11">
        <f>'прил 7'!G95</f>
        <v>3342</v>
      </c>
    </row>
    <row r="145" spans="1:9" ht="12.75">
      <c r="A145" s="25" t="s">
        <v>144</v>
      </c>
      <c r="B145" s="1" t="s">
        <v>212</v>
      </c>
      <c r="C145" s="1" t="s">
        <v>203</v>
      </c>
      <c r="D145" s="1"/>
      <c r="E145" s="1"/>
      <c r="F145" s="15">
        <f>F146</f>
        <v>424.9</v>
      </c>
      <c r="G145" s="15">
        <f aca="true" t="shared" si="25" ref="G145:I147">G146</f>
        <v>0</v>
      </c>
      <c r="H145" s="15" t="e">
        <f t="shared" si="25"/>
        <v>#REF!</v>
      </c>
      <c r="I145" s="15">
        <f t="shared" si="25"/>
        <v>424.9</v>
      </c>
    </row>
    <row r="146" spans="1:9" ht="12.75">
      <c r="A146" s="19" t="s">
        <v>239</v>
      </c>
      <c r="B146" s="3" t="s">
        <v>212</v>
      </c>
      <c r="C146" s="3" t="s">
        <v>203</v>
      </c>
      <c r="D146" s="3" t="s">
        <v>140</v>
      </c>
      <c r="E146" s="3"/>
      <c r="F146" s="10">
        <f>F147</f>
        <v>424.9</v>
      </c>
      <c r="G146" s="10">
        <f t="shared" si="25"/>
        <v>0</v>
      </c>
      <c r="H146" s="10" t="e">
        <f t="shared" si="25"/>
        <v>#REF!</v>
      </c>
      <c r="I146" s="10">
        <f t="shared" si="25"/>
        <v>424.9</v>
      </c>
    </row>
    <row r="147" spans="1:9" s="178" customFormat="1" ht="12.75">
      <c r="A147" s="19" t="s">
        <v>240</v>
      </c>
      <c r="B147" s="3" t="s">
        <v>212</v>
      </c>
      <c r="C147" s="3" t="s">
        <v>203</v>
      </c>
      <c r="D147" s="3" t="s">
        <v>141</v>
      </c>
      <c r="E147" s="3"/>
      <c r="F147" s="10">
        <f>F148</f>
        <v>424.9</v>
      </c>
      <c r="G147" s="10">
        <f t="shared" si="25"/>
        <v>0</v>
      </c>
      <c r="H147" s="10" t="e">
        <f t="shared" si="25"/>
        <v>#REF!</v>
      </c>
      <c r="I147" s="10">
        <f t="shared" si="25"/>
        <v>424.9</v>
      </c>
    </row>
    <row r="148" spans="1:9" ht="12.75">
      <c r="A148" s="19" t="s">
        <v>42</v>
      </c>
      <c r="B148" s="3" t="s">
        <v>212</v>
      </c>
      <c r="C148" s="3" t="s">
        <v>203</v>
      </c>
      <c r="D148" s="3" t="s">
        <v>141</v>
      </c>
      <c r="E148" s="3" t="s">
        <v>39</v>
      </c>
      <c r="F148" s="10">
        <f>'прил 7'!G99</f>
        <v>424.9</v>
      </c>
      <c r="G148" s="5"/>
      <c r="H148" s="11" t="e">
        <f>'прил 7'!#REF!</f>
        <v>#REF!</v>
      </c>
      <c r="I148" s="11">
        <f>'прил 7'!G99</f>
        <v>424.9</v>
      </c>
    </row>
    <row r="149" spans="1:9" ht="12.75">
      <c r="A149" s="20" t="s">
        <v>145</v>
      </c>
      <c r="B149" s="1" t="s">
        <v>212</v>
      </c>
      <c r="C149" s="1" t="s">
        <v>195</v>
      </c>
      <c r="D149" s="1"/>
      <c r="E149" s="1"/>
      <c r="F149" s="15">
        <f>F150+F153</f>
        <v>20357.9</v>
      </c>
      <c r="G149" s="15">
        <f>G150+G153</f>
        <v>0</v>
      </c>
      <c r="H149" s="15" t="e">
        <f>H150+H153</f>
        <v>#REF!</v>
      </c>
      <c r="I149" s="15">
        <f>I150+I153</f>
        <v>20357.9</v>
      </c>
    </row>
    <row r="150" spans="1:9" ht="12.75">
      <c r="A150" s="19" t="s">
        <v>239</v>
      </c>
      <c r="B150" s="3" t="s">
        <v>212</v>
      </c>
      <c r="C150" s="3" t="s">
        <v>195</v>
      </c>
      <c r="D150" s="3" t="s">
        <v>140</v>
      </c>
      <c r="E150" s="3"/>
      <c r="F150" s="10">
        <f>F151</f>
        <v>17861.4</v>
      </c>
      <c r="G150" s="10">
        <f aca="true" t="shared" si="26" ref="G150:I151">G151</f>
        <v>0</v>
      </c>
      <c r="H150" s="10" t="e">
        <f t="shared" si="26"/>
        <v>#REF!</v>
      </c>
      <c r="I150" s="10">
        <f t="shared" si="26"/>
        <v>17861.4</v>
      </c>
    </row>
    <row r="151" spans="1:9" s="178" customFormat="1" ht="12.75">
      <c r="A151" s="19" t="s">
        <v>240</v>
      </c>
      <c r="B151" s="3" t="s">
        <v>212</v>
      </c>
      <c r="C151" s="3" t="s">
        <v>195</v>
      </c>
      <c r="D151" s="3" t="s">
        <v>141</v>
      </c>
      <c r="E151" s="3"/>
      <c r="F151" s="10">
        <f>F152</f>
        <v>17861.4</v>
      </c>
      <c r="G151" s="10">
        <f t="shared" si="26"/>
        <v>0</v>
      </c>
      <c r="H151" s="10" t="e">
        <f t="shared" si="26"/>
        <v>#REF!</v>
      </c>
      <c r="I151" s="10">
        <f t="shared" si="26"/>
        <v>17861.4</v>
      </c>
    </row>
    <row r="152" spans="1:9" s="65" customFormat="1" ht="12.75">
      <c r="A152" s="19" t="s">
        <v>42</v>
      </c>
      <c r="B152" s="3" t="s">
        <v>212</v>
      </c>
      <c r="C152" s="3" t="s">
        <v>195</v>
      </c>
      <c r="D152" s="3" t="s">
        <v>141</v>
      </c>
      <c r="E152" s="3" t="s">
        <v>39</v>
      </c>
      <c r="F152" s="10">
        <f>'прил 7'!G103</f>
        <v>17861.4</v>
      </c>
      <c r="G152" s="152"/>
      <c r="H152" s="155" t="e">
        <f>'прил 7'!#REF!</f>
        <v>#REF!</v>
      </c>
      <c r="I152" s="155">
        <f>'прил 7'!G103</f>
        <v>17861.4</v>
      </c>
    </row>
    <row r="153" spans="1:9" ht="12.75">
      <c r="A153" s="19" t="s">
        <v>283</v>
      </c>
      <c r="B153" s="3" t="s">
        <v>212</v>
      </c>
      <c r="C153" s="3" t="s">
        <v>195</v>
      </c>
      <c r="D153" s="3" t="s">
        <v>98</v>
      </c>
      <c r="E153" s="3"/>
      <c r="F153" s="10">
        <f>F154</f>
        <v>2496.5</v>
      </c>
      <c r="G153" s="10">
        <f aca="true" t="shared" si="27" ref="G153:I154">G154</f>
        <v>0</v>
      </c>
      <c r="H153" s="10" t="e">
        <f t="shared" si="27"/>
        <v>#REF!</v>
      </c>
      <c r="I153" s="10">
        <f t="shared" si="27"/>
        <v>2496.5</v>
      </c>
    </row>
    <row r="154" spans="1:9" s="178" customFormat="1" ht="38.25">
      <c r="A154" s="16" t="s">
        <v>284</v>
      </c>
      <c r="B154" s="3" t="s">
        <v>212</v>
      </c>
      <c r="C154" s="3" t="s">
        <v>195</v>
      </c>
      <c r="D154" s="3" t="s">
        <v>142</v>
      </c>
      <c r="E154" s="3"/>
      <c r="F154" s="10">
        <f>F155</f>
        <v>2496.5</v>
      </c>
      <c r="G154" s="10">
        <f t="shared" si="27"/>
        <v>0</v>
      </c>
      <c r="H154" s="10" t="e">
        <f t="shared" si="27"/>
        <v>#REF!</v>
      </c>
      <c r="I154" s="10">
        <f t="shared" si="27"/>
        <v>2496.5</v>
      </c>
    </row>
    <row r="155" spans="1:9" ht="12.75">
      <c r="A155" s="19" t="s">
        <v>42</v>
      </c>
      <c r="B155" s="3" t="s">
        <v>212</v>
      </c>
      <c r="C155" s="3" t="s">
        <v>195</v>
      </c>
      <c r="D155" s="3" t="s">
        <v>142</v>
      </c>
      <c r="E155" s="3" t="s">
        <v>39</v>
      </c>
      <c r="F155" s="10">
        <f>'прил 7'!G106</f>
        <v>2496.5</v>
      </c>
      <c r="G155" s="5"/>
      <c r="H155" s="11" t="e">
        <f>'прил 7'!#REF!</f>
        <v>#REF!</v>
      </c>
      <c r="I155" s="11">
        <f>'прил 7'!G106</f>
        <v>2496.5</v>
      </c>
    </row>
    <row r="156" spans="1:9" s="176" customFormat="1" ht="12.75">
      <c r="A156" s="20" t="s">
        <v>155</v>
      </c>
      <c r="B156" s="1" t="s">
        <v>212</v>
      </c>
      <c r="C156" s="1" t="s">
        <v>215</v>
      </c>
      <c r="D156" s="1"/>
      <c r="E156" s="1"/>
      <c r="F156" s="15">
        <f>F157</f>
        <v>14868.3</v>
      </c>
      <c r="G156" s="15">
        <f aca="true" t="shared" si="28" ref="G156:I157">G157</f>
        <v>0</v>
      </c>
      <c r="H156" s="15" t="e">
        <f t="shared" si="28"/>
        <v>#REF!</v>
      </c>
      <c r="I156" s="15">
        <f t="shared" si="28"/>
        <v>800</v>
      </c>
    </row>
    <row r="157" spans="1:9" s="176" customFormat="1" ht="12.75">
      <c r="A157" s="16" t="s">
        <v>285</v>
      </c>
      <c r="B157" s="3" t="s">
        <v>212</v>
      </c>
      <c r="C157" s="3" t="s">
        <v>215</v>
      </c>
      <c r="D157" s="3" t="s">
        <v>151</v>
      </c>
      <c r="E157" s="3"/>
      <c r="F157" s="10">
        <f>F158</f>
        <v>14868.3</v>
      </c>
      <c r="G157" s="10">
        <f t="shared" si="28"/>
        <v>0</v>
      </c>
      <c r="H157" s="10" t="e">
        <f t="shared" si="28"/>
        <v>#REF!</v>
      </c>
      <c r="I157" s="10">
        <f t="shared" si="28"/>
        <v>800</v>
      </c>
    </row>
    <row r="158" spans="1:9" s="176" customFormat="1" ht="25.5">
      <c r="A158" s="16" t="s">
        <v>156</v>
      </c>
      <c r="B158" s="3" t="s">
        <v>212</v>
      </c>
      <c r="C158" s="3" t="s">
        <v>215</v>
      </c>
      <c r="D158" s="3" t="s">
        <v>152</v>
      </c>
      <c r="E158" s="3"/>
      <c r="F158" s="10">
        <f>F159+F160</f>
        <v>14868.3</v>
      </c>
      <c r="G158" s="10">
        <f>G159+G160</f>
        <v>0</v>
      </c>
      <c r="H158" s="10" t="e">
        <f>H159+H160</f>
        <v>#REF!</v>
      </c>
      <c r="I158" s="10">
        <f>I159+I160</f>
        <v>800</v>
      </c>
    </row>
    <row r="159" spans="1:9" s="176" customFormat="1" ht="12.75">
      <c r="A159" s="19" t="s">
        <v>42</v>
      </c>
      <c r="B159" s="3" t="s">
        <v>212</v>
      </c>
      <c r="C159" s="3" t="s">
        <v>215</v>
      </c>
      <c r="D159" s="3" t="s">
        <v>152</v>
      </c>
      <c r="E159" s="3" t="s">
        <v>39</v>
      </c>
      <c r="F159" s="10">
        <f>'прил 7'!G77</f>
        <v>14068.3</v>
      </c>
      <c r="G159" s="10"/>
      <c r="H159" s="10">
        <v>0</v>
      </c>
      <c r="I159" s="10">
        <v>0</v>
      </c>
    </row>
    <row r="160" spans="1:9" s="177" customFormat="1" ht="12.75">
      <c r="A160" s="19" t="s">
        <v>302</v>
      </c>
      <c r="B160" s="3" t="s">
        <v>212</v>
      </c>
      <c r="C160" s="3" t="s">
        <v>215</v>
      </c>
      <c r="D160" s="3" t="s">
        <v>152</v>
      </c>
      <c r="E160" s="3" t="s">
        <v>7</v>
      </c>
      <c r="F160" s="10">
        <f>'прил 7'!G59</f>
        <v>800</v>
      </c>
      <c r="G160" s="151"/>
      <c r="H160" s="156" t="e">
        <f>'прил 7'!#REF!</f>
        <v>#REF!</v>
      </c>
      <c r="I160" s="156">
        <f>'прил 7'!G59</f>
        <v>800</v>
      </c>
    </row>
    <row r="161" spans="1:9" s="177" customFormat="1" ht="12.75">
      <c r="A161" s="20" t="s">
        <v>334</v>
      </c>
      <c r="B161" s="1" t="s">
        <v>212</v>
      </c>
      <c r="C161" s="1" t="s">
        <v>244</v>
      </c>
      <c r="D161" s="1"/>
      <c r="E161" s="1"/>
      <c r="F161" s="211">
        <f>F162</f>
        <v>2600</v>
      </c>
      <c r="G161" s="151"/>
      <c r="H161" s="156"/>
      <c r="I161" s="156"/>
    </row>
    <row r="162" spans="1:9" s="177" customFormat="1" ht="12.75">
      <c r="A162" s="19" t="s">
        <v>332</v>
      </c>
      <c r="B162" s="3" t="s">
        <v>212</v>
      </c>
      <c r="C162" s="3" t="s">
        <v>244</v>
      </c>
      <c r="D162" s="3" t="s">
        <v>105</v>
      </c>
      <c r="E162" s="3"/>
      <c r="F162" s="156">
        <f>F163</f>
        <v>2600</v>
      </c>
      <c r="G162" s="151"/>
      <c r="H162" s="156"/>
      <c r="I162" s="156"/>
    </row>
    <row r="163" spans="1:9" s="177" customFormat="1" ht="12.75">
      <c r="A163" s="19" t="s">
        <v>296</v>
      </c>
      <c r="B163" s="3" t="s">
        <v>212</v>
      </c>
      <c r="C163" s="3" t="s">
        <v>244</v>
      </c>
      <c r="D163" s="3" t="s">
        <v>105</v>
      </c>
      <c r="E163" s="3" t="s">
        <v>295</v>
      </c>
      <c r="F163" s="156">
        <f>'прил 7'!G62</f>
        <v>2600</v>
      </c>
      <c r="G163" s="151"/>
      <c r="H163" s="156"/>
      <c r="I163" s="156"/>
    </row>
    <row r="164" spans="1:9" s="65" customFormat="1" ht="12.75">
      <c r="A164" s="146" t="s">
        <v>242</v>
      </c>
      <c r="B164" s="144" t="s">
        <v>244</v>
      </c>
      <c r="C164" s="144"/>
      <c r="D164" s="144"/>
      <c r="E164" s="144"/>
      <c r="F164" s="145">
        <f>F165+F169+F180</f>
        <v>12533.7</v>
      </c>
      <c r="G164" s="145" t="e">
        <f>G168+G169</f>
        <v>#REF!</v>
      </c>
      <c r="H164" s="145" t="e">
        <f>H168+H169</f>
        <v>#REF!</v>
      </c>
      <c r="I164" s="145" t="e">
        <f>I168+I169</f>
        <v>#REF!</v>
      </c>
    </row>
    <row r="165" spans="1:9" s="65" customFormat="1" ht="12.75">
      <c r="A165" s="20" t="s">
        <v>243</v>
      </c>
      <c r="B165" s="1" t="s">
        <v>244</v>
      </c>
      <c r="C165" s="1" t="s">
        <v>194</v>
      </c>
      <c r="D165" s="1"/>
      <c r="E165" s="1"/>
      <c r="F165" s="15">
        <f>F166</f>
        <v>1200</v>
      </c>
      <c r="G165" s="15">
        <f aca="true" t="shared" si="29" ref="G165:I167">G166</f>
        <v>0</v>
      </c>
      <c r="H165" s="15" t="e">
        <f t="shared" si="29"/>
        <v>#REF!</v>
      </c>
      <c r="I165" s="15">
        <f t="shared" si="29"/>
        <v>1200</v>
      </c>
    </row>
    <row r="166" spans="1:9" s="65" customFormat="1" ht="12.75">
      <c r="A166" s="19" t="s">
        <v>75</v>
      </c>
      <c r="B166" s="3" t="s">
        <v>244</v>
      </c>
      <c r="C166" s="3" t="s">
        <v>194</v>
      </c>
      <c r="D166" s="3" t="s">
        <v>71</v>
      </c>
      <c r="E166" s="3"/>
      <c r="F166" s="10">
        <f>F167</f>
        <v>1200</v>
      </c>
      <c r="G166" s="10">
        <f t="shared" si="29"/>
        <v>0</v>
      </c>
      <c r="H166" s="10" t="e">
        <f t="shared" si="29"/>
        <v>#REF!</v>
      </c>
      <c r="I166" s="10">
        <f t="shared" si="29"/>
        <v>1200</v>
      </c>
    </row>
    <row r="167" spans="1:9" s="65" customFormat="1" ht="25.5">
      <c r="A167" s="16" t="s">
        <v>76</v>
      </c>
      <c r="B167" s="3" t="s">
        <v>244</v>
      </c>
      <c r="C167" s="3" t="s">
        <v>194</v>
      </c>
      <c r="D167" s="3" t="s">
        <v>70</v>
      </c>
      <c r="E167" s="3"/>
      <c r="F167" s="10">
        <f>F168</f>
        <v>1200</v>
      </c>
      <c r="G167" s="10">
        <f t="shared" si="29"/>
        <v>0</v>
      </c>
      <c r="H167" s="10" t="e">
        <f t="shared" si="29"/>
        <v>#REF!</v>
      </c>
      <c r="I167" s="10">
        <f t="shared" si="29"/>
        <v>1200</v>
      </c>
    </row>
    <row r="168" spans="1:9" s="65" customFormat="1" ht="12.75">
      <c r="A168" s="19" t="s">
        <v>52</v>
      </c>
      <c r="B168" s="3" t="s">
        <v>244</v>
      </c>
      <c r="C168" s="3" t="s">
        <v>194</v>
      </c>
      <c r="D168" s="3" t="s">
        <v>70</v>
      </c>
      <c r="E168" s="3" t="s">
        <v>197</v>
      </c>
      <c r="F168" s="10">
        <f>'прил 7'!G202</f>
        <v>1200</v>
      </c>
      <c r="G168" s="153"/>
      <c r="H168" s="154" t="e">
        <f>'прил 7'!#REF!</f>
        <v>#REF!</v>
      </c>
      <c r="I168" s="154">
        <f>'прил 7'!G202</f>
        <v>1200</v>
      </c>
    </row>
    <row r="169" spans="1:9" s="65" customFormat="1" ht="12.75">
      <c r="A169" s="20" t="s">
        <v>274</v>
      </c>
      <c r="B169" s="1" t="s">
        <v>244</v>
      </c>
      <c r="C169" s="1" t="s">
        <v>203</v>
      </c>
      <c r="D169" s="1"/>
      <c r="E169" s="1"/>
      <c r="F169" s="15">
        <f>F172+F175+F177+F179</f>
        <v>3407.7</v>
      </c>
      <c r="G169" s="15" t="e">
        <f>G176+G174+G175</f>
        <v>#REF!</v>
      </c>
      <c r="H169" s="15" t="e">
        <f>H176+H174+H175</f>
        <v>#REF!</v>
      </c>
      <c r="I169" s="15" t="e">
        <f>I176+I174+I175</f>
        <v>#REF!</v>
      </c>
    </row>
    <row r="170" spans="1:9" s="178" customFormat="1" ht="12.75">
      <c r="A170" s="16" t="s">
        <v>82</v>
      </c>
      <c r="B170" s="4" t="s">
        <v>244</v>
      </c>
      <c r="C170" s="4" t="s">
        <v>203</v>
      </c>
      <c r="D170" s="4" t="s">
        <v>81</v>
      </c>
      <c r="E170" s="3"/>
      <c r="F170" s="31">
        <f>F171</f>
        <v>50</v>
      </c>
      <c r="G170" s="7"/>
      <c r="H170" s="12"/>
      <c r="I170" s="12"/>
    </row>
    <row r="171" spans="1:9" s="178" customFormat="1" ht="12.75">
      <c r="A171" s="19" t="s">
        <v>83</v>
      </c>
      <c r="B171" s="4" t="s">
        <v>244</v>
      </c>
      <c r="C171" s="4" t="s">
        <v>203</v>
      </c>
      <c r="D171" s="4" t="s">
        <v>337</v>
      </c>
      <c r="E171" s="3"/>
      <c r="F171" s="31">
        <f>F172</f>
        <v>50</v>
      </c>
      <c r="G171" s="7"/>
      <c r="H171" s="12"/>
      <c r="I171" s="12"/>
    </row>
    <row r="172" spans="1:9" s="178" customFormat="1" ht="12.75">
      <c r="A172" s="19" t="s">
        <v>52</v>
      </c>
      <c r="B172" s="4" t="s">
        <v>244</v>
      </c>
      <c r="C172" s="4" t="s">
        <v>203</v>
      </c>
      <c r="D172" s="4" t="s">
        <v>337</v>
      </c>
      <c r="E172" s="3" t="s">
        <v>197</v>
      </c>
      <c r="F172" s="31">
        <f>'прил 7'!G140</f>
        <v>50</v>
      </c>
      <c r="G172" s="7"/>
      <c r="H172" s="12"/>
      <c r="I172" s="12"/>
    </row>
    <row r="173" spans="1:9" s="65" customFormat="1" ht="12.75" customHeight="1">
      <c r="A173" s="16" t="s">
        <v>146</v>
      </c>
      <c r="B173" s="3" t="s">
        <v>244</v>
      </c>
      <c r="C173" s="3" t="s">
        <v>203</v>
      </c>
      <c r="D173" s="3" t="s">
        <v>161</v>
      </c>
      <c r="E173" s="3"/>
      <c r="F173" s="10">
        <f>F174</f>
        <v>1057.7</v>
      </c>
      <c r="G173" s="10">
        <f>G174</f>
        <v>0</v>
      </c>
      <c r="H173" s="10" t="e">
        <f>H174</f>
        <v>#REF!</v>
      </c>
      <c r="I173" s="10" t="e">
        <f>I174</f>
        <v>#REF!</v>
      </c>
    </row>
    <row r="174" spans="1:9" s="178" customFormat="1" ht="12.75">
      <c r="A174" s="19" t="s">
        <v>160</v>
      </c>
      <c r="B174" s="3" t="s">
        <v>244</v>
      </c>
      <c r="C174" s="3" t="s">
        <v>203</v>
      </c>
      <c r="D174" s="3" t="s">
        <v>162</v>
      </c>
      <c r="E174" s="3"/>
      <c r="F174" s="10">
        <f>F175</f>
        <v>1057.7</v>
      </c>
      <c r="G174" s="7"/>
      <c r="H174" s="11" t="e">
        <f>'прил 7'!#REF!</f>
        <v>#REF!</v>
      </c>
      <c r="I174" s="11" t="e">
        <f>'прил 7'!#REF!</f>
        <v>#REF!</v>
      </c>
    </row>
    <row r="175" spans="1:9" s="178" customFormat="1" ht="12.75">
      <c r="A175" s="19" t="s">
        <v>52</v>
      </c>
      <c r="B175" s="3" t="s">
        <v>244</v>
      </c>
      <c r="C175" s="3" t="s">
        <v>203</v>
      </c>
      <c r="D175" s="3" t="s">
        <v>162</v>
      </c>
      <c r="E175" s="3" t="s">
        <v>197</v>
      </c>
      <c r="F175" s="11">
        <f>'прил 7'!G67+'прил 7'!G111</f>
        <v>1057.7</v>
      </c>
      <c r="G175" s="11" t="e">
        <f>#REF!</f>
        <v>#REF!</v>
      </c>
      <c r="H175" s="11" t="e">
        <f>#REF!</f>
        <v>#REF!</v>
      </c>
      <c r="I175" s="11" t="e">
        <f>#REF!</f>
        <v>#REF!</v>
      </c>
    </row>
    <row r="176" spans="1:9" s="65" customFormat="1" ht="12.75">
      <c r="A176" s="19" t="s">
        <v>279</v>
      </c>
      <c r="B176" s="3" t="s">
        <v>244</v>
      </c>
      <c r="C176" s="3" t="s">
        <v>203</v>
      </c>
      <c r="D176" s="3" t="s">
        <v>294</v>
      </c>
      <c r="E176" s="3"/>
      <c r="F176" s="10">
        <f>F177</f>
        <v>300</v>
      </c>
      <c r="G176" s="153"/>
      <c r="H176" s="154" t="e">
        <f>'прил 7'!#REF!</f>
        <v>#REF!</v>
      </c>
      <c r="I176" s="155">
        <v>0</v>
      </c>
    </row>
    <row r="177" spans="1:9" s="65" customFormat="1" ht="12.75">
      <c r="A177" s="19" t="s">
        <v>160</v>
      </c>
      <c r="B177" s="3" t="s">
        <v>244</v>
      </c>
      <c r="C177" s="3" t="s">
        <v>203</v>
      </c>
      <c r="D177" s="3" t="s">
        <v>294</v>
      </c>
      <c r="E177" s="3" t="s">
        <v>335</v>
      </c>
      <c r="F177" s="10">
        <f>'прил 7'!G69</f>
        <v>300</v>
      </c>
      <c r="G177" s="10">
        <f>G173</f>
        <v>0</v>
      </c>
      <c r="H177" s="10" t="e">
        <f>H173</f>
        <v>#REF!</v>
      </c>
      <c r="I177" s="10" t="e">
        <f>I173</f>
        <v>#REF!</v>
      </c>
    </row>
    <row r="178" spans="1:9" s="65" customFormat="1" ht="16.5" customHeight="1">
      <c r="A178" s="19" t="s">
        <v>332</v>
      </c>
      <c r="B178" s="3" t="s">
        <v>244</v>
      </c>
      <c r="C178" s="3" t="s">
        <v>203</v>
      </c>
      <c r="D178" s="3" t="s">
        <v>105</v>
      </c>
      <c r="E178" s="3"/>
      <c r="F178" s="10">
        <f>F179</f>
        <v>2000</v>
      </c>
      <c r="G178" s="10">
        <f>G179</f>
        <v>0</v>
      </c>
      <c r="H178" s="10" t="e">
        <f>H179</f>
        <v>#REF!</v>
      </c>
      <c r="I178" s="10">
        <f>I179</f>
        <v>0</v>
      </c>
    </row>
    <row r="179" spans="1:9" s="65" customFormat="1" ht="12.75">
      <c r="A179" s="19" t="s">
        <v>160</v>
      </c>
      <c r="B179" s="3" t="s">
        <v>244</v>
      </c>
      <c r="C179" s="3" t="s">
        <v>203</v>
      </c>
      <c r="D179" s="3" t="s">
        <v>105</v>
      </c>
      <c r="E179" s="3" t="s">
        <v>335</v>
      </c>
      <c r="F179" s="10">
        <f>'прил 7'!G71</f>
        <v>2000</v>
      </c>
      <c r="G179" s="10">
        <f>G176</f>
        <v>0</v>
      </c>
      <c r="H179" s="10" t="e">
        <f>H176</f>
        <v>#REF!</v>
      </c>
      <c r="I179" s="10">
        <f>I176</f>
        <v>0</v>
      </c>
    </row>
    <row r="180" spans="1:9" s="178" customFormat="1" ht="12.75">
      <c r="A180" s="20" t="s">
        <v>164</v>
      </c>
      <c r="B180" s="8" t="s">
        <v>244</v>
      </c>
      <c r="C180" s="8" t="s">
        <v>195</v>
      </c>
      <c r="D180" s="8"/>
      <c r="E180" s="8"/>
      <c r="F180" s="33">
        <f>F182+F186</f>
        <v>7926</v>
      </c>
      <c r="G180" s="7"/>
      <c r="H180" s="12"/>
      <c r="I180" s="12"/>
    </row>
    <row r="181" spans="1:9" s="178" customFormat="1" ht="12.75">
      <c r="A181" s="19" t="s">
        <v>82</v>
      </c>
      <c r="B181" s="9" t="s">
        <v>244</v>
      </c>
      <c r="C181" s="9" t="s">
        <v>195</v>
      </c>
      <c r="D181" s="9" t="s">
        <v>81</v>
      </c>
      <c r="E181" s="9"/>
      <c r="F181" s="31">
        <f>F182</f>
        <v>286</v>
      </c>
      <c r="G181" s="7"/>
      <c r="H181" s="12"/>
      <c r="I181" s="12"/>
    </row>
    <row r="182" spans="1:9" s="178" customFormat="1" ht="25.5">
      <c r="A182" s="231" t="s">
        <v>340</v>
      </c>
      <c r="B182" s="9" t="s">
        <v>244</v>
      </c>
      <c r="C182" s="9" t="s">
        <v>195</v>
      </c>
      <c r="D182" s="9" t="s">
        <v>163</v>
      </c>
      <c r="E182" s="9"/>
      <c r="F182" s="31">
        <f>'прил 7'!G179</f>
        <v>286</v>
      </c>
      <c r="G182" s="7"/>
      <c r="H182" s="12"/>
      <c r="I182" s="12"/>
    </row>
    <row r="183" spans="1:9" s="178" customFormat="1" ht="12.75">
      <c r="A183" s="19" t="s">
        <v>52</v>
      </c>
      <c r="B183" s="9" t="s">
        <v>244</v>
      </c>
      <c r="C183" s="9" t="s">
        <v>195</v>
      </c>
      <c r="D183" s="9" t="s">
        <v>163</v>
      </c>
      <c r="E183" s="9" t="s">
        <v>197</v>
      </c>
      <c r="F183" s="31">
        <v>286</v>
      </c>
      <c r="G183" s="7"/>
      <c r="H183" s="12"/>
      <c r="I183" s="12"/>
    </row>
    <row r="184" spans="1:10" s="178" customFormat="1" ht="12.75">
      <c r="A184" s="19" t="s">
        <v>283</v>
      </c>
      <c r="B184" s="9" t="s">
        <v>244</v>
      </c>
      <c r="C184" s="9" t="s">
        <v>195</v>
      </c>
      <c r="D184" s="9" t="s">
        <v>98</v>
      </c>
      <c r="E184" s="9"/>
      <c r="F184" s="31">
        <f>F185</f>
        <v>7640</v>
      </c>
      <c r="G184" s="7"/>
      <c r="H184" s="12"/>
      <c r="I184" s="12"/>
      <c r="J184" s="183"/>
    </row>
    <row r="185" spans="1:9" s="178" customFormat="1" ht="51">
      <c r="A185" s="22" t="s">
        <v>339</v>
      </c>
      <c r="B185" s="9" t="s">
        <v>244</v>
      </c>
      <c r="C185" s="9" t="s">
        <v>195</v>
      </c>
      <c r="D185" s="9" t="s">
        <v>338</v>
      </c>
      <c r="E185" s="9"/>
      <c r="F185" s="31">
        <f>F186</f>
        <v>7640</v>
      </c>
      <c r="G185" s="7"/>
      <c r="H185" s="12"/>
      <c r="I185" s="12"/>
    </row>
    <row r="186" spans="1:9" s="178" customFormat="1" ht="12.75">
      <c r="A186" s="19" t="s">
        <v>52</v>
      </c>
      <c r="B186" s="9" t="s">
        <v>244</v>
      </c>
      <c r="C186" s="9" t="s">
        <v>195</v>
      </c>
      <c r="D186" s="9" t="s">
        <v>338</v>
      </c>
      <c r="E186" s="9" t="s">
        <v>197</v>
      </c>
      <c r="F186" s="156">
        <f>'прил 7'!G183</f>
        <v>7640</v>
      </c>
      <c r="G186" s="7"/>
      <c r="H186" s="12"/>
      <c r="I186" s="12"/>
    </row>
    <row r="187" spans="1:9" s="180" customFormat="1" ht="12.75">
      <c r="A187" s="198" t="s">
        <v>245</v>
      </c>
      <c r="B187" s="201">
        <v>11</v>
      </c>
      <c r="C187" s="201"/>
      <c r="D187" s="201"/>
      <c r="E187" s="201"/>
      <c r="F187" s="197">
        <f>F188+F193</f>
        <v>21074</v>
      </c>
      <c r="G187" s="145">
        <f>G188+G193</f>
        <v>0</v>
      </c>
      <c r="H187" s="145" t="e">
        <f>H188+H193</f>
        <v>#REF!</v>
      </c>
      <c r="I187" s="145" t="e">
        <f>I188+I193</f>
        <v>#REF!</v>
      </c>
    </row>
    <row r="188" spans="1:9" s="180" customFormat="1" ht="25.5">
      <c r="A188" s="223" t="s">
        <v>180</v>
      </c>
      <c r="B188" s="23" t="s">
        <v>217</v>
      </c>
      <c r="C188" s="23" t="s">
        <v>194</v>
      </c>
      <c r="D188" s="23"/>
      <c r="E188" s="23"/>
      <c r="F188" s="24">
        <f>F189</f>
        <v>9838</v>
      </c>
      <c r="G188" s="29">
        <f aca="true" t="shared" si="30" ref="G188:I191">G189</f>
        <v>0</v>
      </c>
      <c r="H188" s="29" t="e">
        <f t="shared" si="30"/>
        <v>#REF!</v>
      </c>
      <c r="I188" s="29">
        <f t="shared" si="30"/>
        <v>9838</v>
      </c>
    </row>
    <row r="189" spans="1:9" s="180" customFormat="1" ht="12.75">
      <c r="A189" s="26" t="s">
        <v>181</v>
      </c>
      <c r="B189" s="23" t="s">
        <v>217</v>
      </c>
      <c r="C189" s="23" t="s">
        <v>194</v>
      </c>
      <c r="D189" s="23" t="s">
        <v>176</v>
      </c>
      <c r="E189" s="23"/>
      <c r="F189" s="24">
        <f>F190</f>
        <v>9838</v>
      </c>
      <c r="G189" s="24">
        <f t="shared" si="30"/>
        <v>0</v>
      </c>
      <c r="H189" s="24" t="e">
        <f t="shared" si="30"/>
        <v>#REF!</v>
      </c>
      <c r="I189" s="24">
        <f t="shared" si="30"/>
        <v>9838</v>
      </c>
    </row>
    <row r="190" spans="1:9" s="180" customFormat="1" ht="12.75">
      <c r="A190" s="19" t="s">
        <v>181</v>
      </c>
      <c r="B190" s="23" t="s">
        <v>217</v>
      </c>
      <c r="C190" s="23" t="s">
        <v>194</v>
      </c>
      <c r="D190" s="23" t="s">
        <v>248</v>
      </c>
      <c r="E190" s="23"/>
      <c r="F190" s="24">
        <f>F191</f>
        <v>9838</v>
      </c>
      <c r="G190" s="24">
        <f t="shared" si="30"/>
        <v>0</v>
      </c>
      <c r="H190" s="24" t="e">
        <f t="shared" si="30"/>
        <v>#REF!</v>
      </c>
      <c r="I190" s="24">
        <f t="shared" si="30"/>
        <v>9838</v>
      </c>
    </row>
    <row r="191" spans="1:9" s="180" customFormat="1" ht="25.5">
      <c r="A191" s="16" t="s">
        <v>250</v>
      </c>
      <c r="B191" s="23" t="s">
        <v>217</v>
      </c>
      <c r="C191" s="23" t="s">
        <v>194</v>
      </c>
      <c r="D191" s="23" t="s">
        <v>249</v>
      </c>
      <c r="E191" s="23"/>
      <c r="F191" s="24">
        <f>F192</f>
        <v>9838</v>
      </c>
      <c r="G191" s="24">
        <f t="shared" si="30"/>
        <v>0</v>
      </c>
      <c r="H191" s="24" t="e">
        <f t="shared" si="30"/>
        <v>#REF!</v>
      </c>
      <c r="I191" s="24">
        <f t="shared" si="30"/>
        <v>9838</v>
      </c>
    </row>
    <row r="192" spans="1:9" s="183" customFormat="1" ht="12.75">
      <c r="A192" s="19" t="s">
        <v>182</v>
      </c>
      <c r="B192" s="23" t="s">
        <v>217</v>
      </c>
      <c r="C192" s="23" t="s">
        <v>194</v>
      </c>
      <c r="D192" s="23" t="s">
        <v>249</v>
      </c>
      <c r="E192" s="23" t="s">
        <v>175</v>
      </c>
      <c r="F192" s="31">
        <f>'прил 7'!G208</f>
        <v>9838</v>
      </c>
      <c r="G192" s="149"/>
      <c r="H192" s="31" t="e">
        <f>'прил 7'!#REF!</f>
        <v>#REF!</v>
      </c>
      <c r="I192" s="31">
        <f>'прил 7'!G208</f>
        <v>9838</v>
      </c>
    </row>
    <row r="193" spans="1:9" s="180" customFormat="1" ht="12.75">
      <c r="A193" s="16" t="s">
        <v>341</v>
      </c>
      <c r="B193" s="23" t="s">
        <v>217</v>
      </c>
      <c r="C193" s="23" t="s">
        <v>195</v>
      </c>
      <c r="D193" s="23"/>
      <c r="E193" s="23"/>
      <c r="F193" s="24">
        <f>F195</f>
        <v>11236</v>
      </c>
      <c r="G193" s="29">
        <f aca="true" t="shared" si="31" ref="G193:I195">G194</f>
        <v>0</v>
      </c>
      <c r="H193" s="29" t="e">
        <f t="shared" si="31"/>
        <v>#REF!</v>
      </c>
      <c r="I193" s="29" t="e">
        <f t="shared" si="31"/>
        <v>#REF!</v>
      </c>
    </row>
    <row r="194" spans="1:9" s="180" customFormat="1" ht="12.75">
      <c r="A194" s="16" t="s">
        <v>283</v>
      </c>
      <c r="B194" s="23" t="s">
        <v>217</v>
      </c>
      <c r="C194" s="23" t="s">
        <v>195</v>
      </c>
      <c r="D194" s="23" t="s">
        <v>98</v>
      </c>
      <c r="E194" s="23"/>
      <c r="F194" s="24"/>
      <c r="G194" s="24">
        <f t="shared" si="31"/>
        <v>0</v>
      </c>
      <c r="H194" s="24" t="e">
        <f t="shared" si="31"/>
        <v>#REF!</v>
      </c>
      <c r="I194" s="24" t="e">
        <f t="shared" si="31"/>
        <v>#REF!</v>
      </c>
    </row>
    <row r="195" spans="1:9" s="180" customFormat="1" ht="38.25">
      <c r="A195" s="22" t="s">
        <v>342</v>
      </c>
      <c r="B195" s="23" t="s">
        <v>217</v>
      </c>
      <c r="C195" s="23" t="s">
        <v>195</v>
      </c>
      <c r="D195" s="23" t="s">
        <v>343</v>
      </c>
      <c r="E195" s="23"/>
      <c r="F195" s="24">
        <f>F196</f>
        <v>11236</v>
      </c>
      <c r="G195" s="24">
        <f t="shared" si="31"/>
        <v>0</v>
      </c>
      <c r="H195" s="24" t="e">
        <f t="shared" si="31"/>
        <v>#REF!</v>
      </c>
      <c r="I195" s="24" t="e">
        <f t="shared" si="31"/>
        <v>#REF!</v>
      </c>
    </row>
    <row r="196" spans="1:9" ht="12.75">
      <c r="A196" s="22" t="s">
        <v>341</v>
      </c>
      <c r="B196" s="23" t="s">
        <v>217</v>
      </c>
      <c r="C196" s="23" t="s">
        <v>195</v>
      </c>
      <c r="D196" s="23" t="s">
        <v>343</v>
      </c>
      <c r="E196" s="23" t="s">
        <v>344</v>
      </c>
      <c r="F196" s="24">
        <f>'прил 7'!G212</f>
        <v>11236</v>
      </c>
      <c r="G196" s="5"/>
      <c r="H196" s="11" t="e">
        <f>'прил 7'!#REF!</f>
        <v>#REF!</v>
      </c>
      <c r="I196" s="11" t="e">
        <f>'прил 7'!#REF!</f>
        <v>#REF!</v>
      </c>
    </row>
    <row r="198" spans="6:9" ht="12.75">
      <c r="F198" s="165"/>
      <c r="I198" s="158"/>
    </row>
    <row r="199" ht="12.75">
      <c r="I199" s="158"/>
    </row>
    <row r="200" ht="12.75">
      <c r="I200" s="158"/>
    </row>
    <row r="201" spans="1:9" ht="12.75">
      <c r="A201" s="188"/>
      <c r="B201" s="187"/>
      <c r="C201" s="187"/>
      <c r="D201" s="187"/>
      <c r="E201" s="187"/>
      <c r="G201" s="158"/>
      <c r="I201" s="158"/>
    </row>
    <row r="202" spans="1:9" ht="12.75">
      <c r="A202" s="184">
        <v>1</v>
      </c>
      <c r="B202" s="166"/>
      <c r="C202" s="167"/>
      <c r="D202" s="167"/>
      <c r="E202" s="167"/>
      <c r="F202" s="168"/>
      <c r="I202" s="158"/>
    </row>
    <row r="203" spans="1:9" ht="12.75">
      <c r="A203" s="185"/>
      <c r="B203" s="159"/>
      <c r="C203" s="159"/>
      <c r="D203" s="159"/>
      <c r="E203" s="159"/>
      <c r="F203" s="168"/>
      <c r="I203" s="158"/>
    </row>
    <row r="204" spans="1:9" ht="12.75">
      <c r="A204" s="186"/>
      <c r="B204" s="161"/>
      <c r="C204" s="161"/>
      <c r="D204" s="161"/>
      <c r="E204" s="161"/>
      <c r="F204" s="162"/>
      <c r="I204" s="158"/>
    </row>
    <row r="205" spans="1:9" ht="12.75">
      <c r="A205" s="186"/>
      <c r="B205" s="161"/>
      <c r="C205" s="161"/>
      <c r="D205" s="161"/>
      <c r="E205" s="161"/>
      <c r="F205" s="162"/>
      <c r="I205" s="158"/>
    </row>
    <row r="206" spans="1:6" ht="12.75">
      <c r="A206" s="186"/>
      <c r="B206" s="161"/>
      <c r="C206" s="161"/>
      <c r="D206" s="161"/>
      <c r="E206" s="161"/>
      <c r="F206" s="160"/>
    </row>
  </sheetData>
  <mergeCells count="7">
    <mergeCell ref="A8:F8"/>
    <mergeCell ref="A7:I7"/>
    <mergeCell ref="B5:I5"/>
    <mergeCell ref="B1:I1"/>
    <mergeCell ref="B2:I2"/>
    <mergeCell ref="B3:I3"/>
    <mergeCell ref="B4:I4"/>
  </mergeCells>
  <printOptions/>
  <pageMargins left="0.26" right="0.22" top="0.22" bottom="0.23" header="0.1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plan1</cp:lastModifiedBy>
  <cp:lastPrinted>2009-11-18T05:13:24Z</cp:lastPrinted>
  <dcterms:created xsi:type="dcterms:W3CDTF">2007-03-01T11:41:19Z</dcterms:created>
  <dcterms:modified xsi:type="dcterms:W3CDTF">2009-11-18T13:02:03Z</dcterms:modified>
  <cp:category/>
  <cp:version/>
  <cp:contentType/>
  <cp:contentStatus/>
</cp:coreProperties>
</file>