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Оценка ожид.исп.бюдж.2009 год" sheetId="1" r:id="rId1"/>
  </sheets>
  <definedNames/>
  <calcPr fullCalcOnLoad="1"/>
</workbook>
</file>

<file path=xl/sharedStrings.xml><?xml version="1.0" encoding="utf-8"?>
<sst xmlns="http://schemas.openxmlformats.org/spreadsheetml/2006/main" count="116" uniqueCount="116">
  <si>
    <t>(тыс. руб.)</t>
  </si>
  <si>
    <t>Отклонение</t>
  </si>
  <si>
    <t>+, -</t>
  </si>
  <si>
    <t>%</t>
  </si>
  <si>
    <t>1 00 00000 00 0000 000</t>
  </si>
  <si>
    <t>НАЛОГИ НА ПРИБЫЛЬ, ДОХОДЫ</t>
  </si>
  <si>
    <t>1 01 00000 00 0000 000</t>
  </si>
  <si>
    <t>Налог на прибыль организаций</t>
  </si>
  <si>
    <t>1 01 01000 00 0000 110</t>
  </si>
  <si>
    <t>Налог на доходы физических лиц</t>
  </si>
  <si>
    <t>1 01 02000 01 0000 110</t>
  </si>
  <si>
    <t>НАЛОГИ НА СОВОКУПНЫЙ ДОХОД</t>
  </si>
  <si>
    <t>1 05 00000 00 0000 000</t>
  </si>
  <si>
    <t>Налог,взимаемый в связи с применением упрощенной системы налогообложения</t>
  </si>
  <si>
    <t>1 05 01000 00 0000 110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</si>
  <si>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</si>
  <si>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</si>
  <si>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</si>
  <si>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</si>
  <si>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НАЛОГИ НА ИМУЩЕСТВО</t>
  </si>
  <si>
    <t>1 06 00000 00 0000 000</t>
  </si>
  <si>
    <t>Транспортный налог</t>
  </si>
  <si>
    <t>1 06 04000 02 0000 110</t>
  </si>
  <si>
    <t>Транспортный налог с организаций</t>
  </si>
  <si>
    <t>1 06 04011 02 0000 110</t>
  </si>
  <si>
    <t>Транспортный налог с физ.лиц</t>
  </si>
  <si>
    <t>1 06 04012 02 0000 110</t>
  </si>
  <si>
    <t>НАЛОГИ, СБОРЫ И РЕГУЛЯРНЫЕ ПЛАТЕЖИ ЗА ПОЛЬЗОВАНИЕ ПРИРОДНЫМИ РЕСУРСАМИ</t>
  </si>
  <si>
    <t>1 07 00000 00 0000 000</t>
  </si>
  <si>
    <t>Налог на добычу общераспространенных полезных ископаемых</t>
  </si>
  <si>
    <t>1 07 01020 01 0000 110</t>
  </si>
  <si>
    <t>ГОСУДАРСТВЕННАЯ ПОШЛИНА</t>
  </si>
  <si>
    <t>1 08 00000 00 0000 000</t>
  </si>
  <si>
    <t>ЗАДОЛЖЕННОСТЬ И ПЕРЕРАСЧЕТЫ ПО ОТМЕНЕННЫМ НАЛОГАМ, СБОРАМ И ИНЫМ ОБЯЗАТЕЛЬНЫМ ПЛАТЕЖАМ</t>
  </si>
  <si>
    <t>1 09 00000 00 0000 000</t>
  </si>
  <si>
    <t>Налог на прибыль</t>
  </si>
  <si>
    <t>1 09 01000 00 0000 110</t>
  </si>
  <si>
    <t>Налог на имущество предприятий</t>
  </si>
  <si>
    <t>1 09 04000 00 0000 110</t>
  </si>
  <si>
    <t>Налог на наследование и дарение</t>
  </si>
  <si>
    <t>1 09 04040 01 0000 110</t>
  </si>
  <si>
    <t>Земельнй налог</t>
  </si>
  <si>
    <t>1 09 04050 00 0000 110</t>
  </si>
  <si>
    <t>прочие</t>
  </si>
  <si>
    <t>1 09 07050 00 0000 110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</si>
  <si>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</si>
  <si>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</si>
  <si>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Проценты, полученные от предоставления бюджетных кредитов муниципальными районами</t>
  </si>
  <si>
    <t>1 11 03050 05 0000 120</t>
  </si>
  <si>
    <t>1 11 05010 10 0000 120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</si>
  <si>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 муниципальными районами</t>
  </si>
  <si>
    <t>1 11 07015 05 0000 120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</si>
  <si>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</si>
  <si>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1 11 09045 05 0000 120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</si>
  <si>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</si>
  <si>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</si>
  <si>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</si>
  <si>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</si>
  <si>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ПРОЧИЕ ДОХОДЫ ОТ ОКАЗАНИЯ ПЛАТНЫХ УСЛУГ И КОМПЕНСАЦИИ ЗАТРАТ ГОСУДАРСТВА</t>
  </si>
  <si>
    <t>1 13 00000 00 0000 000</t>
  </si>
  <si>
    <t>Прочие доходы от оказания платных услуг получателями средств бюджетов  муниципальных районов и компенсации затрат бюджетов муниципальных районов</t>
  </si>
  <si>
    <t>1 13 03050 05 0000 130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</si>
  <si>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</si>
  <si>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</si>
  <si>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госудаственной и муниципальной собственности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</si>
  <si>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1 14 02000 00 0000 000</t>
  </si>
  <si>
    <t>Доходы от продажи земельных участков,находящихся  в государственной и муниципальной собственности (за исключением земельных участков автономных учреждений,а также земельных участков государственных и муниципальных предприятий, в том числе казенных)</t>
  </si>
  <si>
    <t>1 14 06000 00 0000 430</t>
  </si>
  <si>
    <t>АДМИНИСТРАТИВНЫЕ ПЛАТЕЖИ И СБОРЫ</t>
  </si>
  <si>
    <t>1 15 00000 00 0000 000</t>
  </si>
  <si>
    <t>ШТРАФЫ, САНКЦИИ, ВОЗМЕЩЕНИЕ УЩЕРБА</t>
  </si>
  <si>
    <t>1 16 00000 00 0000 000</t>
  </si>
  <si>
    <t>ПРОЧИЕ НЕНАЛОГОВЫЕ ДОХОДЫ</t>
  </si>
  <si>
    <t>1 17 05050 05 0000 180</t>
  </si>
  <si>
    <t>НАЛОГОВЫЕ ДОХОДЫ</t>
  </si>
  <si>
    <t>НЕНАЛОГОВЫЕ ДОХОДЫ</t>
  </si>
  <si>
    <t>2 02 00000 00 0000 000</t>
  </si>
  <si>
    <t>ИТОГО ДОХОДОВ</t>
  </si>
  <si>
    <t>Общегосударственные расходы</t>
  </si>
  <si>
    <t>01 00</t>
  </si>
  <si>
    <t>Национальная оборона</t>
  </si>
  <si>
    <t>02 00</t>
  </si>
  <si>
    <t>Национальная безопасность и правоохранительная деятельность</t>
  </si>
  <si>
    <t>03 00</t>
  </si>
  <si>
    <t>Национальная экономика</t>
  </si>
  <si>
    <t>04 00</t>
  </si>
  <si>
    <t>Жилищно-коммунальное хозяйство</t>
  </si>
  <si>
    <t>05 00</t>
  </si>
  <si>
    <t>Охрана окружающей среды</t>
  </si>
  <si>
    <t>06 00</t>
  </si>
  <si>
    <t>Образование</t>
  </si>
  <si>
    <t>07 00</t>
  </si>
  <si>
    <t>Культура, кинематография и средства массовой информации</t>
  </si>
  <si>
    <t>08 00</t>
  </si>
  <si>
    <t>Здравоохранение, физическая культура и спорт</t>
  </si>
  <si>
    <t>09 00</t>
  </si>
  <si>
    <t>Социальная политика</t>
  </si>
  <si>
    <t>10 00</t>
  </si>
  <si>
    <t>Межбюджетные трансферты</t>
  </si>
  <si>
    <t>11 00</t>
  </si>
  <si>
    <t>ИТОГО РАСХОДОВ</t>
  </si>
  <si>
    <t>96 00</t>
  </si>
  <si>
    <t>ДЕФИЦИТ / ПРОФИЦИТ (-, + )</t>
  </si>
  <si>
    <t>79 00</t>
  </si>
  <si>
    <t>Оценка ожидаемого исполнения районного бюджета за 2009 год</t>
  </si>
  <si>
    <t>Уточненный план на 2009 год</t>
  </si>
  <si>
    <t>Ожидаемое исполнение за 2009 год</t>
  </si>
  <si>
    <t>Код бюджетной классификации, раздел</t>
  </si>
  <si>
    <t>ДОХОДЫ НАЛОГОВЫЕ И НЕНАЛОГОВЫЕ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</si>
  <si>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</si>
  <si>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Платежи, взимаемые организациями муниципальных районов за выполнение определенных функций (вытрезвитель)</t>
  </si>
  <si>
    <t>Плата за размещение рекламных конструкций</t>
  </si>
  <si>
    <t>Родительская плата</t>
  </si>
  <si>
    <t xml:space="preserve">БЕЗВОЗМЕЗДНЫЕ ПОСТУПЛЕНИЯ </t>
  </si>
  <si>
    <t>Безвозмездные поступления от других бюджетов</t>
  </si>
  <si>
    <t>Прочие безвозмездные поступления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</si>
</sst>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5" fillId="0" borderId="0" xfId="0" applyFont="1" applyAlignment="1">
      <alignment/>
    </xf>
    <xf numFmtId="165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6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2.75"/>
  <cols>
    <col min="1" max="1" width="63.75390625" style="11" customWidth="1"/>
    <col min="2" max="2" width="22.75390625" style="21" customWidth="1"/>
    <col min="3" max="3" width="12.75390625" style="21" customWidth="1"/>
    <col min="4" max="4" width="13.00390625" style="21" customWidth="1"/>
    <col min="5" max="5" width="11.25390625" style="21" customWidth="1"/>
    <col min="6" max="6" width="13.75390625" style="21" customWidth="1"/>
    <col min="7" max="16384" width="9.125" style="11" customWidth="1"/>
  </cols>
  <sheetData>
    <row r="1" spans="1:6" ht="12.75" customHeight="1">
      <c r="A1" s="42" t="s">
        <v>104</v>
      </c>
      <c r="B1" s="42"/>
      <c r="C1" s="42"/>
      <c r="D1" s="42"/>
      <c r="E1" s="42"/>
      <c r="F1" s="42"/>
    </row>
    <row r="2" spans="1:6" ht="15.75" customHeight="1">
      <c r="A2" s="1"/>
      <c r="B2" s="18"/>
      <c r="C2" s="20"/>
      <c r="D2" s="20"/>
      <c r="E2" s="20"/>
      <c r="F2" s="35" t="s">
        <v>0</v>
      </c>
    </row>
    <row r="3" spans="1:6" s="1" customFormat="1" ht="15.75" customHeight="1">
      <c r="A3" s="41"/>
      <c r="B3" s="41" t="s">
        <v>107</v>
      </c>
      <c r="C3" s="41" t="s">
        <v>105</v>
      </c>
      <c r="D3" s="41" t="s">
        <v>106</v>
      </c>
      <c r="E3" s="41" t="s">
        <v>1</v>
      </c>
      <c r="F3" s="41"/>
    </row>
    <row r="4" spans="1:6" s="1" customFormat="1" ht="29.25" customHeight="1">
      <c r="A4" s="43"/>
      <c r="B4" s="44"/>
      <c r="C4" s="44"/>
      <c r="D4" s="44"/>
      <c r="E4" s="13" t="s">
        <v>2</v>
      </c>
      <c r="F4" s="13" t="s">
        <v>3</v>
      </c>
    </row>
    <row r="5" spans="1:6" ht="15.75" customHeight="1">
      <c r="A5" s="14" t="s">
        <v>108</v>
      </c>
      <c r="B5" s="32" t="s">
        <v>4</v>
      </c>
      <c r="C5" s="22">
        <f>C6+C27</f>
        <v>390055.5</v>
      </c>
      <c r="D5" s="22">
        <f>D6+D27</f>
        <v>386686</v>
      </c>
      <c r="E5" s="23">
        <f>E6+E27</f>
        <v>-3369.5</v>
      </c>
      <c r="F5" s="22">
        <f>D5/C5*100</f>
        <v>99.1361485737286</v>
      </c>
    </row>
    <row r="6" spans="1:6" ht="15.75" customHeight="1">
      <c r="A6" s="14" t="s">
        <v>74</v>
      </c>
      <c r="B6" s="32"/>
      <c r="C6" s="23">
        <f>C7+C10+C14+C18+C20+C21</f>
        <v>313085</v>
      </c>
      <c r="D6" s="23">
        <f>D7+D10+D14+D18+D20+D21</f>
        <v>308880</v>
      </c>
      <c r="E6" s="23">
        <f>E7+E10+E14+E18+E20+E21</f>
        <v>-4205</v>
      </c>
      <c r="F6" s="22">
        <f>D6/C6*100</f>
        <v>98.65691425651181</v>
      </c>
    </row>
    <row r="7" spans="1:6" ht="15.75" customHeight="1">
      <c r="A7" s="14" t="s">
        <v>5</v>
      </c>
      <c r="B7" s="32" t="s">
        <v>6</v>
      </c>
      <c r="C7" s="23">
        <f>C8+C9</f>
        <v>197747</v>
      </c>
      <c r="D7" s="23">
        <f>D8+D9</f>
        <v>192180</v>
      </c>
      <c r="E7" s="23">
        <f>E8+E9</f>
        <v>-5567</v>
      </c>
      <c r="F7" s="22">
        <f>D7/C7*100</f>
        <v>97.18478662128882</v>
      </c>
    </row>
    <row r="8" spans="1:6" ht="12" customHeight="1">
      <c r="A8" s="12" t="s">
        <v>7</v>
      </c>
      <c r="B8" s="2" t="s">
        <v>8</v>
      </c>
      <c r="C8" s="7">
        <v>16700</v>
      </c>
      <c r="D8" s="7">
        <v>19500</v>
      </c>
      <c r="E8" s="7">
        <f>D8-C8</f>
        <v>2800</v>
      </c>
      <c r="F8" s="6">
        <f>D8/C8*100</f>
        <v>116.76646706586826</v>
      </c>
    </row>
    <row r="9" spans="1:6" ht="12" customHeight="1">
      <c r="A9" s="12" t="s">
        <v>9</v>
      </c>
      <c r="B9" s="2" t="s">
        <v>10</v>
      </c>
      <c r="C9" s="7">
        <v>181047</v>
      </c>
      <c r="D9" s="7">
        <v>172680</v>
      </c>
      <c r="E9" s="7">
        <f>D9-C9</f>
        <v>-8367</v>
      </c>
      <c r="F9" s="6">
        <f>D9/C9*100</f>
        <v>95.37854811181626</v>
      </c>
    </row>
    <row r="10" spans="1:6" ht="15.75" customHeight="1">
      <c r="A10" s="14" t="s">
        <v>11</v>
      </c>
      <c r="B10" s="32" t="s">
        <v>12</v>
      </c>
      <c r="C10" s="23">
        <f>C11+C12+C13</f>
        <v>63098</v>
      </c>
      <c r="D10" s="23">
        <f>D11+D12+D13</f>
        <v>63350</v>
      </c>
      <c r="E10" s="23">
        <f aca="true" t="shared" si="0" ref="E10:E49">D10-C10</f>
        <v>252</v>
      </c>
      <c r="F10" s="22">
        <f aca="true" t="shared" si="1" ref="F10:F49">D10/C10*100</f>
        <v>100.39937874417572</v>
      </c>
    </row>
    <row r="11" spans="1:6" ht="26.25" customHeight="1">
      <c r="A11" s="12" t="s">
        <v>13</v>
      </c>
      <c r="B11" s="2" t="s">
        <v>14</v>
      </c>
      <c r="C11" s="7">
        <v>10000</v>
      </c>
      <c r="D11" s="7">
        <v>10000</v>
      </c>
      <c r="E11" s="7">
        <f t="shared" si="0"/>
        <v>0</v>
      </c>
      <c r="F11" s="6">
        <f t="shared" si="1"/>
        <v>100</v>
      </c>
    </row>
    <row r="12" spans="1:6" ht="15" customHeight="1">
      <c r="A12" s="12" t="s">
        <v>15</v>
      </c>
      <c r="B12" s="2" t="s">
        <v>16</v>
      </c>
      <c r="C12" s="7">
        <v>51000</v>
      </c>
      <c r="D12" s="7">
        <v>51500</v>
      </c>
      <c r="E12" s="7">
        <f t="shared" si="0"/>
        <v>500</v>
      </c>
      <c r="F12" s="6">
        <f t="shared" si="1"/>
        <v>100.98039215686273</v>
      </c>
    </row>
    <row r="13" spans="1:6" ht="12" customHeight="1">
      <c r="A13" s="12" t="s">
        <v>17</v>
      </c>
      <c r="B13" s="2" t="s">
        <v>18</v>
      </c>
      <c r="C13" s="7">
        <v>2098</v>
      </c>
      <c r="D13" s="7">
        <v>1850</v>
      </c>
      <c r="E13" s="7">
        <f t="shared" si="0"/>
        <v>-248</v>
      </c>
      <c r="F13" s="6">
        <f t="shared" si="1"/>
        <v>88.17921830314586</v>
      </c>
    </row>
    <row r="14" spans="1:6" ht="15.75" customHeight="1">
      <c r="A14" s="14" t="s">
        <v>19</v>
      </c>
      <c r="B14" s="32" t="s">
        <v>20</v>
      </c>
      <c r="C14" s="23">
        <f>C15</f>
        <v>42100</v>
      </c>
      <c r="D14" s="23">
        <f>D15</f>
        <v>43900</v>
      </c>
      <c r="E14" s="23">
        <f t="shared" si="0"/>
        <v>1800</v>
      </c>
      <c r="F14" s="22">
        <f t="shared" si="1"/>
        <v>104.27553444180522</v>
      </c>
    </row>
    <row r="15" spans="1:6" ht="12.75" customHeight="1">
      <c r="A15" s="12" t="s">
        <v>21</v>
      </c>
      <c r="B15" s="2" t="s">
        <v>22</v>
      </c>
      <c r="C15" s="7">
        <f>C16+C17</f>
        <v>42100</v>
      </c>
      <c r="D15" s="7">
        <f>D16+D17</f>
        <v>43900</v>
      </c>
      <c r="E15" s="7">
        <f t="shared" si="0"/>
        <v>1800</v>
      </c>
      <c r="F15" s="6">
        <f t="shared" si="1"/>
        <v>104.27553444180522</v>
      </c>
    </row>
    <row r="16" spans="1:6" ht="12.75" customHeight="1">
      <c r="A16" s="12" t="s">
        <v>23</v>
      </c>
      <c r="B16" s="2" t="s">
        <v>24</v>
      </c>
      <c r="C16" s="7">
        <v>12700</v>
      </c>
      <c r="D16" s="7">
        <v>13400</v>
      </c>
      <c r="E16" s="7">
        <f t="shared" si="0"/>
        <v>700</v>
      </c>
      <c r="F16" s="6">
        <f t="shared" si="1"/>
        <v>105.51181102362204</v>
      </c>
    </row>
    <row r="17" spans="1:6" ht="12.75" customHeight="1">
      <c r="A17" s="12" t="s">
        <v>25</v>
      </c>
      <c r="B17" s="2" t="s">
        <v>26</v>
      </c>
      <c r="C17" s="7">
        <v>29400</v>
      </c>
      <c r="D17" s="7">
        <v>30500</v>
      </c>
      <c r="E17" s="7">
        <f t="shared" si="0"/>
        <v>1100</v>
      </c>
      <c r="F17" s="6">
        <f t="shared" si="1"/>
        <v>103.74149659863944</v>
      </c>
    </row>
    <row r="18" spans="1:6" ht="15.75" customHeight="1">
      <c r="A18" s="14" t="s">
        <v>27</v>
      </c>
      <c r="B18" s="32" t="s">
        <v>28</v>
      </c>
      <c r="C18" s="23">
        <f>C19</f>
        <v>470</v>
      </c>
      <c r="D18" s="23">
        <f>D19</f>
        <v>450</v>
      </c>
      <c r="E18" s="23">
        <f t="shared" si="0"/>
        <v>-20</v>
      </c>
      <c r="F18" s="22">
        <f t="shared" si="1"/>
        <v>95.74468085106383</v>
      </c>
    </row>
    <row r="19" spans="1:6" ht="13.5" customHeight="1">
      <c r="A19" s="12" t="s">
        <v>29</v>
      </c>
      <c r="B19" s="2" t="s">
        <v>30</v>
      </c>
      <c r="C19" s="7">
        <v>470</v>
      </c>
      <c r="D19" s="7">
        <v>450</v>
      </c>
      <c r="E19" s="7">
        <f t="shared" si="0"/>
        <v>-20</v>
      </c>
      <c r="F19" s="6">
        <f t="shared" si="1"/>
        <v>95.74468085106383</v>
      </c>
    </row>
    <row r="20" spans="1:6" ht="15.75" customHeight="1">
      <c r="A20" s="14" t="s">
        <v>31</v>
      </c>
      <c r="B20" s="32" t="s">
        <v>32</v>
      </c>
      <c r="C20" s="23">
        <v>9500</v>
      </c>
      <c r="D20" s="23">
        <v>8600</v>
      </c>
      <c r="E20" s="23">
        <f t="shared" si="0"/>
        <v>-900</v>
      </c>
      <c r="F20" s="22">
        <f t="shared" si="1"/>
        <v>90.52631578947368</v>
      </c>
    </row>
    <row r="21" spans="1:6" ht="26.25" customHeight="1">
      <c r="A21" s="14" t="s">
        <v>33</v>
      </c>
      <c r="B21" s="32" t="s">
        <v>34</v>
      </c>
      <c r="C21" s="23">
        <f>C22+C23+C24+C25+C26</f>
        <v>170</v>
      </c>
      <c r="D21" s="23">
        <f>D22+D23+D24+D25+D26</f>
        <v>400</v>
      </c>
      <c r="E21" s="23">
        <f t="shared" si="0"/>
        <v>230</v>
      </c>
      <c r="F21" s="22">
        <f t="shared" si="1"/>
        <v>235.29411764705884</v>
      </c>
    </row>
    <row r="22" spans="1:6" ht="13.5" customHeight="1">
      <c r="A22" s="12" t="s">
        <v>35</v>
      </c>
      <c r="B22" s="2" t="s">
        <v>36</v>
      </c>
      <c r="C22" s="7">
        <v>104</v>
      </c>
      <c r="D22" s="7">
        <v>173</v>
      </c>
      <c r="E22" s="7">
        <f t="shared" si="0"/>
        <v>69</v>
      </c>
      <c r="F22" s="6">
        <f t="shared" si="1"/>
        <v>166.34615384615387</v>
      </c>
    </row>
    <row r="23" spans="1:6" ht="12.75" customHeight="1">
      <c r="A23" s="12" t="s">
        <v>37</v>
      </c>
      <c r="B23" s="2" t="s">
        <v>38</v>
      </c>
      <c r="C23" s="7">
        <v>30</v>
      </c>
      <c r="D23" s="7">
        <v>134</v>
      </c>
      <c r="E23" s="7">
        <f t="shared" si="0"/>
        <v>104</v>
      </c>
      <c r="F23" s="6">
        <f t="shared" si="1"/>
        <v>446.6666666666667</v>
      </c>
    </row>
    <row r="24" spans="1:6" ht="12" customHeight="1">
      <c r="A24" s="12" t="s">
        <v>39</v>
      </c>
      <c r="B24" s="2" t="s">
        <v>40</v>
      </c>
      <c r="C24" s="7">
        <v>30</v>
      </c>
      <c r="D24" s="7">
        <v>38</v>
      </c>
      <c r="E24" s="7">
        <f t="shared" si="0"/>
        <v>8</v>
      </c>
      <c r="F24" s="6">
        <f t="shared" si="1"/>
        <v>126.66666666666666</v>
      </c>
    </row>
    <row r="25" spans="1:6" ht="15" customHeight="1">
      <c r="A25" s="12" t="s">
        <v>41</v>
      </c>
      <c r="B25" s="2" t="s">
        <v>42</v>
      </c>
      <c r="C25" s="7"/>
      <c r="D25" s="7"/>
      <c r="E25" s="7">
        <f t="shared" si="0"/>
        <v>0</v>
      </c>
      <c r="F25" s="6"/>
    </row>
    <row r="26" spans="1:6" ht="12.75" customHeight="1">
      <c r="A26" s="12" t="s">
        <v>43</v>
      </c>
      <c r="B26" s="2" t="s">
        <v>44</v>
      </c>
      <c r="C26" s="7">
        <v>6</v>
      </c>
      <c r="D26" s="7">
        <v>55</v>
      </c>
      <c r="E26" s="7">
        <f t="shared" si="0"/>
        <v>49</v>
      </c>
      <c r="F26" s="6">
        <f t="shared" si="1"/>
        <v>916.6666666666666</v>
      </c>
    </row>
    <row r="27" spans="1:6" ht="15.75" customHeight="1">
      <c r="A27" s="14" t="s">
        <v>75</v>
      </c>
      <c r="B27" s="32"/>
      <c r="C27" s="22">
        <f>C28+C33+C35+C37+C40+C42+C43</f>
        <v>76970.5</v>
      </c>
      <c r="D27" s="22">
        <f>D28+D33+D35+D37+D40+D42+D43</f>
        <v>77806</v>
      </c>
      <c r="E27" s="22">
        <f t="shared" si="0"/>
        <v>835.5</v>
      </c>
      <c r="F27" s="22">
        <f t="shared" si="1"/>
        <v>101.08548080108612</v>
      </c>
    </row>
    <row r="28" spans="1:6" ht="31.5" customHeight="1">
      <c r="A28" s="14" t="s">
        <v>45</v>
      </c>
      <c r="B28" s="32" t="s">
        <v>46</v>
      </c>
      <c r="C28" s="23">
        <f>C29+C30+C31+C32</f>
        <v>19910</v>
      </c>
      <c r="D28" s="23">
        <f>D29+D30+D31+D32</f>
        <v>21144</v>
      </c>
      <c r="E28" s="23">
        <f t="shared" si="0"/>
        <v>1234</v>
      </c>
      <c r="F28" s="22">
        <f t="shared" si="1"/>
        <v>106.19789050728276</v>
      </c>
    </row>
    <row r="29" spans="1:6" ht="24" customHeight="1">
      <c r="A29" s="12" t="s">
        <v>47</v>
      </c>
      <c r="B29" s="2" t="s">
        <v>48</v>
      </c>
      <c r="C29" s="7">
        <v>10</v>
      </c>
      <c r="D29" s="7">
        <v>12</v>
      </c>
      <c r="E29" s="7">
        <f t="shared" si="0"/>
        <v>2</v>
      </c>
      <c r="F29" s="6">
        <f t="shared" si="1"/>
        <v>120</v>
      </c>
    </row>
    <row r="30" spans="1:6" ht="55.5" customHeight="1">
      <c r="A30" s="15" t="s">
        <v>109</v>
      </c>
      <c r="B30" s="2" t="s">
        <v>49</v>
      </c>
      <c r="C30" s="7">
        <v>16914</v>
      </c>
      <c r="D30" s="24">
        <v>18200</v>
      </c>
      <c r="E30" s="7">
        <f t="shared" si="0"/>
        <v>1286</v>
      </c>
      <c r="F30" s="6">
        <f t="shared" si="1"/>
        <v>107.60316897244886</v>
      </c>
    </row>
    <row r="31" spans="1:6" ht="39.75" customHeight="1">
      <c r="A31" s="12" t="s">
        <v>50</v>
      </c>
      <c r="B31" s="2" t="s">
        <v>51</v>
      </c>
      <c r="C31" s="7">
        <v>150</v>
      </c>
      <c r="D31" s="7">
        <v>96</v>
      </c>
      <c r="E31" s="7">
        <f t="shared" si="0"/>
        <v>-54</v>
      </c>
      <c r="F31" s="6">
        <f t="shared" si="1"/>
        <v>64</v>
      </c>
    </row>
    <row r="32" spans="1:6" ht="52.5" customHeight="1">
      <c r="A32" s="12" t="s">
        <v>52</v>
      </c>
      <c r="B32" s="2" t="s">
        <v>53</v>
      </c>
      <c r="C32" s="7">
        <v>2836</v>
      </c>
      <c r="D32" s="7">
        <v>2836</v>
      </c>
      <c r="E32" s="7">
        <f t="shared" si="0"/>
        <v>0</v>
      </c>
      <c r="F32" s="6">
        <f t="shared" si="1"/>
        <v>100</v>
      </c>
    </row>
    <row r="33" spans="1:6" ht="17.25" customHeight="1">
      <c r="A33" s="14" t="s">
        <v>54</v>
      </c>
      <c r="B33" s="32" t="s">
        <v>55</v>
      </c>
      <c r="C33" s="23">
        <f>C34</f>
        <v>4500</v>
      </c>
      <c r="D33" s="23">
        <f>D34</f>
        <v>4600</v>
      </c>
      <c r="E33" s="23">
        <f t="shared" si="0"/>
        <v>100</v>
      </c>
      <c r="F33" s="22">
        <f t="shared" si="1"/>
        <v>102.22222222222221</v>
      </c>
    </row>
    <row r="34" spans="1:6" ht="12.75" customHeight="1">
      <c r="A34" s="12" t="s">
        <v>56</v>
      </c>
      <c r="B34" s="2" t="s">
        <v>57</v>
      </c>
      <c r="C34" s="7">
        <v>4500</v>
      </c>
      <c r="D34" s="7">
        <v>4600</v>
      </c>
      <c r="E34" s="7">
        <f t="shared" si="0"/>
        <v>100</v>
      </c>
      <c r="F34" s="6">
        <f t="shared" si="1"/>
        <v>102.22222222222221</v>
      </c>
    </row>
    <row r="35" spans="1:6" ht="27.75" customHeight="1">
      <c r="A35" s="14" t="s">
        <v>58</v>
      </c>
      <c r="B35" s="32" t="s">
        <v>59</v>
      </c>
      <c r="C35" s="22">
        <f>C36</f>
        <v>28521.5</v>
      </c>
      <c r="D35" s="22">
        <f>D36</f>
        <v>26212</v>
      </c>
      <c r="E35" s="23">
        <f t="shared" si="0"/>
        <v>-2309.5</v>
      </c>
      <c r="F35" s="22">
        <f t="shared" si="1"/>
        <v>91.9025997931385</v>
      </c>
    </row>
    <row r="36" spans="1:6" ht="39" customHeight="1">
      <c r="A36" s="12" t="s">
        <v>60</v>
      </c>
      <c r="B36" s="2" t="s">
        <v>61</v>
      </c>
      <c r="C36" s="6">
        <v>28521.5</v>
      </c>
      <c r="D36" s="25">
        <v>26212</v>
      </c>
      <c r="E36" s="7">
        <f t="shared" si="0"/>
        <v>-2309.5</v>
      </c>
      <c r="F36" s="6">
        <f t="shared" si="1"/>
        <v>91.9025997931385</v>
      </c>
    </row>
    <row r="37" spans="1:6" ht="27.75" customHeight="1">
      <c r="A37" s="14" t="s">
        <v>62</v>
      </c>
      <c r="B37" s="32" t="s">
        <v>63</v>
      </c>
      <c r="C37" s="23">
        <f>C38+C39</f>
        <v>2500</v>
      </c>
      <c r="D37" s="23">
        <f>D38+D39</f>
        <v>3500</v>
      </c>
      <c r="E37" s="23">
        <f t="shared" si="0"/>
        <v>1000</v>
      </c>
      <c r="F37" s="22">
        <f t="shared" si="1"/>
        <v>140</v>
      </c>
    </row>
    <row r="38" spans="1:6" ht="54.75" customHeight="1">
      <c r="A38" s="12" t="s">
        <v>64</v>
      </c>
      <c r="B38" s="2" t="s">
        <v>65</v>
      </c>
      <c r="C38" s="7"/>
      <c r="D38" s="7"/>
      <c r="E38" s="7">
        <f t="shared" si="0"/>
        <v>0</v>
      </c>
      <c r="F38" s="6"/>
    </row>
    <row r="39" spans="1:6" ht="51" customHeight="1">
      <c r="A39" s="12" t="s">
        <v>66</v>
      </c>
      <c r="B39" s="2" t="s">
        <v>67</v>
      </c>
      <c r="C39" s="7">
        <v>2500</v>
      </c>
      <c r="D39" s="7">
        <v>3500</v>
      </c>
      <c r="E39" s="7">
        <f t="shared" si="0"/>
        <v>1000</v>
      </c>
      <c r="F39" s="6">
        <f t="shared" si="1"/>
        <v>140</v>
      </c>
    </row>
    <row r="40" spans="1:6" ht="15.75" customHeight="1">
      <c r="A40" s="14" t="s">
        <v>68</v>
      </c>
      <c r="B40" s="32" t="s">
        <v>69</v>
      </c>
      <c r="C40" s="23">
        <f>C41</f>
        <v>700</v>
      </c>
      <c r="D40" s="23">
        <f>D41</f>
        <v>700</v>
      </c>
      <c r="E40" s="23">
        <f t="shared" si="0"/>
        <v>0</v>
      </c>
      <c r="F40" s="22">
        <f t="shared" si="1"/>
        <v>100</v>
      </c>
    </row>
    <row r="41" spans="1:6" ht="26.25" customHeight="1">
      <c r="A41" s="12" t="s">
        <v>110</v>
      </c>
      <c r="B41" s="2"/>
      <c r="C41" s="7">
        <v>700</v>
      </c>
      <c r="D41" s="7">
        <v>700</v>
      </c>
      <c r="E41" s="7">
        <f t="shared" si="0"/>
        <v>0</v>
      </c>
      <c r="F41" s="6">
        <f t="shared" si="1"/>
        <v>100</v>
      </c>
    </row>
    <row r="42" spans="1:6" ht="15.75" customHeight="1">
      <c r="A42" s="14" t="s">
        <v>70</v>
      </c>
      <c r="B42" s="32" t="s">
        <v>71</v>
      </c>
      <c r="C42" s="23">
        <v>7370</v>
      </c>
      <c r="D42" s="23">
        <v>6700</v>
      </c>
      <c r="E42" s="23">
        <f t="shared" si="0"/>
        <v>-670</v>
      </c>
      <c r="F42" s="22">
        <f t="shared" si="1"/>
        <v>90.9090909090909</v>
      </c>
    </row>
    <row r="43" spans="1:6" ht="15.75" customHeight="1">
      <c r="A43" s="14" t="s">
        <v>72</v>
      </c>
      <c r="B43" s="32" t="s">
        <v>73</v>
      </c>
      <c r="C43" s="23">
        <f>C44+C45</f>
        <v>13469</v>
      </c>
      <c r="D43" s="23">
        <f>D44+D45</f>
        <v>14950</v>
      </c>
      <c r="E43" s="23">
        <f t="shared" si="0"/>
        <v>1481</v>
      </c>
      <c r="F43" s="22">
        <f t="shared" si="1"/>
        <v>110.99561957086644</v>
      </c>
    </row>
    <row r="44" spans="1:6" ht="15.75" customHeight="1">
      <c r="A44" s="12" t="s">
        <v>111</v>
      </c>
      <c r="B44" s="2"/>
      <c r="C44" s="7">
        <v>0</v>
      </c>
      <c r="D44" s="7">
        <v>320</v>
      </c>
      <c r="E44" s="7">
        <f t="shared" si="0"/>
        <v>320</v>
      </c>
      <c r="F44" s="6"/>
    </row>
    <row r="45" spans="1:6" ht="15.75" customHeight="1">
      <c r="A45" s="12" t="s">
        <v>112</v>
      </c>
      <c r="B45" s="2"/>
      <c r="C45" s="7">
        <v>13469</v>
      </c>
      <c r="D45" s="7">
        <v>14630</v>
      </c>
      <c r="E45" s="7">
        <f t="shared" si="0"/>
        <v>1161</v>
      </c>
      <c r="F45" s="6">
        <f t="shared" si="1"/>
        <v>108.6197936001188</v>
      </c>
    </row>
    <row r="46" spans="1:6" ht="15.75" customHeight="1">
      <c r="A46" s="14" t="s">
        <v>113</v>
      </c>
      <c r="B46" s="32"/>
      <c r="C46" s="22">
        <f>C47+C48</f>
        <v>364239.19999999995</v>
      </c>
      <c r="D46" s="22">
        <f>D47+D48</f>
        <v>365267.6</v>
      </c>
      <c r="E46" s="22">
        <f t="shared" si="0"/>
        <v>1028.4000000000233</v>
      </c>
      <c r="F46" s="22">
        <f t="shared" si="1"/>
        <v>100.28234193354257</v>
      </c>
    </row>
    <row r="47" spans="1:6" ht="15.75" customHeight="1">
      <c r="A47" s="12" t="s">
        <v>114</v>
      </c>
      <c r="B47" s="2" t="s">
        <v>76</v>
      </c>
      <c r="C47" s="6">
        <v>363567.6</v>
      </c>
      <c r="D47" s="6">
        <v>363567.6</v>
      </c>
      <c r="E47" s="7">
        <f t="shared" si="0"/>
        <v>0</v>
      </c>
      <c r="F47" s="6">
        <f t="shared" si="1"/>
        <v>100</v>
      </c>
    </row>
    <row r="48" spans="1:6" ht="15.75" customHeight="1" thickBot="1">
      <c r="A48" s="16" t="s">
        <v>115</v>
      </c>
      <c r="B48" s="33"/>
      <c r="C48" s="26">
        <v>671.6</v>
      </c>
      <c r="D48" s="26">
        <v>1700</v>
      </c>
      <c r="E48" s="27">
        <f t="shared" si="0"/>
        <v>1028.4</v>
      </c>
      <c r="F48" s="26">
        <f t="shared" si="1"/>
        <v>253.12686122692077</v>
      </c>
    </row>
    <row r="49" spans="1:6" ht="15.75" customHeight="1" thickBot="1" thickTop="1">
      <c r="A49" s="17" t="s">
        <v>77</v>
      </c>
      <c r="B49" s="34"/>
      <c r="C49" s="28">
        <f>C46+C5</f>
        <v>754294.7</v>
      </c>
      <c r="D49" s="28">
        <f>D46+D5</f>
        <v>751953.6</v>
      </c>
      <c r="E49" s="28">
        <f t="shared" si="0"/>
        <v>-2341.0999999999767</v>
      </c>
      <c r="F49" s="28">
        <f t="shared" si="1"/>
        <v>99.68963059133254</v>
      </c>
    </row>
    <row r="50" spans="1:6" ht="16.5" thickTop="1">
      <c r="A50" s="36" t="s">
        <v>78</v>
      </c>
      <c r="B50" s="3" t="s">
        <v>79</v>
      </c>
      <c r="C50" s="8">
        <v>41827.5</v>
      </c>
      <c r="D50" s="8">
        <v>41827.5</v>
      </c>
      <c r="E50" s="9">
        <f aca="true" t="shared" si="2" ref="E50:E61">D50-C50</f>
        <v>0</v>
      </c>
      <c r="F50" s="9">
        <f aca="true" t="shared" si="3" ref="F50:F61">D50/C50%</f>
        <v>100</v>
      </c>
    </row>
    <row r="51" spans="1:6" ht="15.75">
      <c r="A51" s="37" t="s">
        <v>80</v>
      </c>
      <c r="B51" s="4" t="s">
        <v>81</v>
      </c>
      <c r="C51" s="8">
        <v>0</v>
      </c>
      <c r="D51" s="8">
        <v>0</v>
      </c>
      <c r="E51" s="10">
        <v>0</v>
      </c>
      <c r="F51" s="10">
        <v>0</v>
      </c>
    </row>
    <row r="52" spans="1:6" ht="14.25" customHeight="1">
      <c r="A52" s="37" t="s">
        <v>82</v>
      </c>
      <c r="B52" s="4" t="s">
        <v>83</v>
      </c>
      <c r="C52" s="8">
        <v>6160</v>
      </c>
      <c r="D52" s="8">
        <v>6160</v>
      </c>
      <c r="E52" s="9">
        <f t="shared" si="2"/>
        <v>0</v>
      </c>
      <c r="F52" s="9">
        <f t="shared" si="3"/>
        <v>100</v>
      </c>
    </row>
    <row r="53" spans="1:6" ht="15.75">
      <c r="A53" s="37" t="s">
        <v>84</v>
      </c>
      <c r="B53" s="4" t="s">
        <v>85</v>
      </c>
      <c r="C53" s="8">
        <v>16271.4</v>
      </c>
      <c r="D53" s="8">
        <v>16271.4</v>
      </c>
      <c r="E53" s="9">
        <f t="shared" si="2"/>
        <v>0</v>
      </c>
      <c r="F53" s="9">
        <f t="shared" si="3"/>
        <v>100</v>
      </c>
    </row>
    <row r="54" spans="1:6" ht="15.75">
      <c r="A54" s="37" t="s">
        <v>86</v>
      </c>
      <c r="B54" s="4" t="s">
        <v>87</v>
      </c>
      <c r="C54" s="8">
        <v>9720.8</v>
      </c>
      <c r="D54" s="8">
        <v>9720.8</v>
      </c>
      <c r="E54" s="9">
        <f t="shared" si="2"/>
        <v>0</v>
      </c>
      <c r="F54" s="9">
        <f t="shared" si="3"/>
        <v>100</v>
      </c>
    </row>
    <row r="55" spans="1:6" ht="12.75" customHeight="1">
      <c r="A55" s="37" t="s">
        <v>88</v>
      </c>
      <c r="B55" s="4" t="s">
        <v>89</v>
      </c>
      <c r="C55" s="8">
        <v>200</v>
      </c>
      <c r="D55" s="8">
        <v>200</v>
      </c>
      <c r="E55" s="9">
        <f t="shared" si="2"/>
        <v>0</v>
      </c>
      <c r="F55" s="9">
        <v>0</v>
      </c>
    </row>
    <row r="56" spans="1:6" ht="12" customHeight="1">
      <c r="A56" s="37" t="s">
        <v>90</v>
      </c>
      <c r="B56" s="4" t="s">
        <v>91</v>
      </c>
      <c r="C56" s="8">
        <v>465693.9</v>
      </c>
      <c r="D56" s="8">
        <f>C56-2999.1</f>
        <v>462694.80000000005</v>
      </c>
      <c r="E56" s="9">
        <f t="shared" si="2"/>
        <v>-2999.0999999999767</v>
      </c>
      <c r="F56" s="9">
        <f t="shared" si="3"/>
        <v>99.35599328228264</v>
      </c>
    </row>
    <row r="57" spans="1:6" ht="14.25" customHeight="1">
      <c r="A57" s="37" t="s">
        <v>92</v>
      </c>
      <c r="B57" s="4" t="s">
        <v>93</v>
      </c>
      <c r="C57" s="8">
        <v>23687.7</v>
      </c>
      <c r="D57" s="8">
        <f>C57-1006</f>
        <v>22681.7</v>
      </c>
      <c r="E57" s="9">
        <f t="shared" si="2"/>
        <v>-1006</v>
      </c>
      <c r="F57" s="9">
        <f t="shared" si="3"/>
        <v>95.75307015877438</v>
      </c>
    </row>
    <row r="58" spans="1:6" ht="15.75">
      <c r="A58" s="37" t="s">
        <v>94</v>
      </c>
      <c r="B58" s="4" t="s">
        <v>95</v>
      </c>
      <c r="C58" s="8">
        <v>160143.3</v>
      </c>
      <c r="D58" s="8">
        <f>C58-5544</f>
        <v>154599.3</v>
      </c>
      <c r="E58" s="9">
        <f t="shared" si="2"/>
        <v>-5544</v>
      </c>
      <c r="F58" s="9">
        <f t="shared" si="3"/>
        <v>96.53810056368265</v>
      </c>
    </row>
    <row r="59" spans="1:6" ht="15.75">
      <c r="A59" s="37" t="s">
        <v>96</v>
      </c>
      <c r="B59" s="4" t="s">
        <v>97</v>
      </c>
      <c r="C59" s="8">
        <v>38783.6</v>
      </c>
      <c r="D59" s="8">
        <v>38783.6</v>
      </c>
      <c r="E59" s="9">
        <f t="shared" si="2"/>
        <v>0</v>
      </c>
      <c r="F59" s="9">
        <f t="shared" si="3"/>
        <v>100</v>
      </c>
    </row>
    <row r="60" spans="1:6" ht="15" customHeight="1" thickBot="1">
      <c r="A60" s="37" t="s">
        <v>98</v>
      </c>
      <c r="B60" s="4" t="s">
        <v>99</v>
      </c>
      <c r="C60" s="8">
        <v>64670.8</v>
      </c>
      <c r="D60" s="8">
        <v>64670.8</v>
      </c>
      <c r="E60" s="9">
        <f t="shared" si="2"/>
        <v>0</v>
      </c>
      <c r="F60" s="9">
        <f t="shared" si="3"/>
        <v>99.99999999999999</v>
      </c>
    </row>
    <row r="61" spans="1:6" s="39" customFormat="1" ht="14.25" thickBot="1" thickTop="1">
      <c r="A61" s="38" t="s">
        <v>100</v>
      </c>
      <c r="B61" s="29" t="s">
        <v>101</v>
      </c>
      <c r="C61" s="30">
        <f>SUM(C50:C60)</f>
        <v>827158.9999999999</v>
      </c>
      <c r="D61" s="30">
        <f>SUM(D50:D60)</f>
        <v>817609.9</v>
      </c>
      <c r="E61" s="31">
        <f t="shared" si="2"/>
        <v>-9549.09999999986</v>
      </c>
      <c r="F61" s="31">
        <f t="shared" si="3"/>
        <v>98.84555448227006</v>
      </c>
    </row>
    <row r="62" spans="1:6" s="1" customFormat="1" ht="15.75" customHeight="1" thickBot="1" thickTop="1">
      <c r="A62" s="40" t="s">
        <v>102</v>
      </c>
      <c r="B62" s="5" t="s">
        <v>103</v>
      </c>
      <c r="C62" s="31">
        <f>C49-C61</f>
        <v>-72864.29999999993</v>
      </c>
      <c r="D62" s="31">
        <f>D49-D61</f>
        <v>-65656.30000000005</v>
      </c>
      <c r="E62" s="19"/>
      <c r="F62" s="19"/>
    </row>
    <row r="63" ht="16.5" thickTop="1"/>
  </sheetData>
  <mergeCells count="6">
    <mergeCell ref="E3:F3"/>
    <mergeCell ref="A1:F1"/>
    <mergeCell ref="A3:A4"/>
    <mergeCell ref="B3:B4"/>
    <mergeCell ref="C3:C4"/>
    <mergeCell ref="D3:D4"/>
  </mergeCells>
  <printOptions/>
  <pageMargins left="0.7874015748031497" right="0.18" top="0.17" bottom="0.17" header="0.17" footer="0.18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2009-11-13T11:51:16Z</cp:lastPrinted>
  <dcterms:created xsi:type="dcterms:W3CDTF">2008-11-14T14:03:11Z</dcterms:created>
  <dcterms:modified xsi:type="dcterms:W3CDTF">2009-11-18T12:30:47Z</dcterms:modified>
  <cp:category/>
  <cp:version/>
  <cp:contentType/>
  <cp:contentStatus/>
</cp:coreProperties>
</file>